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475" windowHeight="12105"/>
  </bookViews>
  <sheets>
    <sheet name="성인(남)" sheetId="4" r:id="rId1"/>
    <sheet name="성인(여)" sheetId="1" r:id="rId2"/>
    <sheet name="청소년(남)" sheetId="2" r:id="rId3"/>
    <sheet name="청소년(여)" sheetId="3" r:id="rId4"/>
    <sheet name="Sheet2" sheetId="5" r:id="rId5"/>
  </sheets>
  <calcPr calcId="145621"/>
</workbook>
</file>

<file path=xl/calcChain.xml><?xml version="1.0" encoding="utf-8"?>
<calcChain xmlns="http://schemas.openxmlformats.org/spreadsheetml/2006/main">
  <c r="J6" i="4" l="1"/>
  <c r="J18" i="4"/>
  <c r="J56" i="4"/>
  <c r="J8" i="4"/>
  <c r="E22" i="3"/>
  <c r="H21" i="3" s="1"/>
  <c r="B20" i="3"/>
  <c r="H19" i="3" s="1"/>
  <c r="B18" i="3"/>
  <c r="H17" i="3" s="1"/>
  <c r="B16" i="3"/>
  <c r="H15" i="3" s="1"/>
  <c r="B14" i="3"/>
  <c r="H13" i="3" s="1"/>
  <c r="B12" i="3"/>
  <c r="H11" i="3" s="1"/>
  <c r="E10" i="3"/>
  <c r="B10" i="3"/>
  <c r="H9" i="3"/>
  <c r="E8" i="3"/>
  <c r="B8" i="3"/>
  <c r="H7" i="3" s="1"/>
  <c r="B6" i="3"/>
  <c r="H5" i="3" s="1"/>
  <c r="J68" i="4"/>
  <c r="J66" i="4"/>
  <c r="J64" i="4"/>
  <c r="J62" i="4"/>
  <c r="J60" i="4"/>
  <c r="J58" i="4"/>
  <c r="H58" i="4"/>
  <c r="E57" i="4"/>
  <c r="H56" i="4" s="1"/>
  <c r="E55" i="4"/>
  <c r="H54" i="4" s="1"/>
  <c r="J54" i="4"/>
  <c r="E53" i="4"/>
  <c r="J52" i="4" s="1"/>
  <c r="E51" i="4"/>
  <c r="J50" i="4" s="1"/>
  <c r="H50" i="4"/>
  <c r="E49" i="4"/>
  <c r="H48" i="4" s="1"/>
  <c r="E47" i="4"/>
  <c r="H46" i="4" s="1"/>
  <c r="J46" i="4"/>
  <c r="E45" i="4"/>
  <c r="J44" i="4" s="1"/>
  <c r="E43" i="4"/>
  <c r="J42" i="4" s="1"/>
  <c r="H42" i="4"/>
  <c r="E41" i="4"/>
  <c r="H40" i="4" s="1"/>
  <c r="B39" i="4"/>
  <c r="H38" i="4" s="1"/>
  <c r="J38" i="4"/>
  <c r="B37" i="4"/>
  <c r="H36" i="4" s="1"/>
  <c r="B35" i="4"/>
  <c r="J34" i="4" s="1"/>
  <c r="H34" i="4"/>
  <c r="E33" i="4"/>
  <c r="B33" i="4"/>
  <c r="J32" i="4" s="1"/>
  <c r="B31" i="4"/>
  <c r="H30" i="4" s="1"/>
  <c r="B29" i="4"/>
  <c r="H28" i="4" s="1"/>
  <c r="B27" i="4"/>
  <c r="J26" i="4"/>
  <c r="H26" i="4"/>
  <c r="E25" i="4"/>
  <c r="B25" i="4"/>
  <c r="J24" i="4"/>
  <c r="H24" i="4"/>
  <c r="E23" i="4"/>
  <c r="B23" i="4"/>
  <c r="J22" i="4"/>
  <c r="H22" i="4"/>
  <c r="E21" i="4"/>
  <c r="B21" i="4"/>
  <c r="J20" i="4"/>
  <c r="H20" i="4"/>
  <c r="E19" i="4"/>
  <c r="B19" i="4"/>
  <c r="H18" i="4"/>
  <c r="E17" i="4"/>
  <c r="B17" i="4"/>
  <c r="J16" i="4"/>
  <c r="H16" i="4"/>
  <c r="E15" i="4"/>
  <c r="B15" i="4"/>
  <c r="J14" i="4"/>
  <c r="H14" i="4"/>
  <c r="B13" i="4"/>
  <c r="J12" i="4" s="1"/>
  <c r="H12" i="4"/>
  <c r="E11" i="4"/>
  <c r="B11" i="4"/>
  <c r="J10" i="4" s="1"/>
  <c r="B9" i="4"/>
  <c r="H8" i="4" s="1"/>
  <c r="E7" i="4"/>
  <c r="B7" i="4"/>
  <c r="H6" i="4" s="1"/>
  <c r="H44" i="4" l="1"/>
  <c r="H52" i="4"/>
  <c r="J28" i="4"/>
  <c r="H32" i="4"/>
  <c r="J36" i="4"/>
  <c r="H10" i="4"/>
  <c r="J30" i="4"/>
  <c r="J40" i="4"/>
  <c r="J48" i="4"/>
  <c r="H17" i="2" l="1"/>
  <c r="E8" i="2"/>
  <c r="E14" i="2"/>
  <c r="E16" i="2"/>
  <c r="E6" i="2"/>
  <c r="J46" i="1"/>
  <c r="J44" i="1"/>
  <c r="H46" i="1"/>
  <c r="H44" i="1"/>
  <c r="E21" i="1"/>
  <c r="E43" i="1"/>
  <c r="J42" i="1" s="1"/>
  <c r="E7" i="1"/>
  <c r="E13" i="1"/>
  <c r="E41" i="1"/>
  <c r="J40" i="1" s="1"/>
  <c r="E11" i="1"/>
  <c r="E39" i="1"/>
  <c r="H38" i="1" s="1"/>
  <c r="E37" i="1"/>
  <c r="J36" i="1" s="1"/>
  <c r="E27" i="1"/>
  <c r="E35" i="1"/>
  <c r="J34" i="1" s="1"/>
  <c r="E33" i="1"/>
  <c r="J32" i="1" s="1"/>
  <c r="E9" i="1"/>
  <c r="B16" i="2"/>
  <c r="B14" i="2"/>
  <c r="H13" i="2" s="1"/>
  <c r="B12" i="2"/>
  <c r="H11" i="2" s="1"/>
  <c r="B10" i="2"/>
  <c r="H9" i="2" s="1"/>
  <c r="B8" i="2"/>
  <c r="H7" i="2" s="1"/>
  <c r="B6" i="2"/>
  <c r="B31" i="1"/>
  <c r="H30" i="1" s="1"/>
  <c r="B29" i="1"/>
  <c r="J28" i="1" s="1"/>
  <c r="B27" i="1"/>
  <c r="J26" i="1" s="1"/>
  <c r="B25" i="1"/>
  <c r="J24" i="1" s="1"/>
  <c r="B23" i="1"/>
  <c r="H22" i="1" s="1"/>
  <c r="B21" i="1"/>
  <c r="B19" i="1"/>
  <c r="J18" i="1" s="1"/>
  <c r="B17" i="1"/>
  <c r="J16" i="1" s="1"/>
  <c r="B15" i="1"/>
  <c r="H14" i="1" s="1"/>
  <c r="B13" i="1"/>
  <c r="J12" i="1" s="1"/>
  <c r="B11" i="1"/>
  <c r="B9" i="1"/>
  <c r="J8" i="1" s="1"/>
  <c r="B7" i="1"/>
  <c r="H6" i="1" s="1"/>
  <c r="J20" i="1" l="1"/>
  <c r="J10" i="1"/>
  <c r="H5" i="2"/>
  <c r="H15" i="2"/>
  <c r="H8" i="1"/>
  <c r="H16" i="1"/>
  <c r="H24" i="1"/>
  <c r="H32" i="1"/>
  <c r="H40" i="1"/>
  <c r="J6" i="1"/>
  <c r="J14" i="1"/>
  <c r="J22" i="1"/>
  <c r="J30" i="1"/>
  <c r="J38" i="1"/>
  <c r="H10" i="1"/>
  <c r="H18" i="1"/>
  <c r="H26" i="1"/>
  <c r="H34" i="1"/>
  <c r="H42" i="1"/>
  <c r="H12" i="1"/>
  <c r="H20" i="1"/>
  <c r="H28" i="1"/>
  <c r="H36" i="1"/>
</calcChain>
</file>

<file path=xl/sharedStrings.xml><?xml version="1.0" encoding="utf-8"?>
<sst xmlns="http://schemas.openxmlformats.org/spreadsheetml/2006/main" count="142" uniqueCount="91">
  <si>
    <t>홍건희</t>
    <phoneticPr fontId="2" type="noConversion"/>
  </si>
  <si>
    <t>Sprint</t>
    <phoneticPr fontId="2" type="noConversion"/>
  </si>
  <si>
    <t>우승시간</t>
    <phoneticPr fontId="2" type="noConversion"/>
  </si>
  <si>
    <t>허성범</t>
    <phoneticPr fontId="2" type="noConversion"/>
  </si>
  <si>
    <t>노창근</t>
    <phoneticPr fontId="2" type="noConversion"/>
  </si>
  <si>
    <t>강철진</t>
    <phoneticPr fontId="2" type="noConversion"/>
  </si>
  <si>
    <t>문정만</t>
    <phoneticPr fontId="2" type="noConversion"/>
  </si>
  <si>
    <t>장호일</t>
    <phoneticPr fontId="2" type="noConversion"/>
  </si>
  <si>
    <t>점수</t>
    <phoneticPr fontId="2" type="noConversion"/>
  </si>
  <si>
    <t>순위</t>
    <phoneticPr fontId="2" type="noConversion"/>
  </si>
  <si>
    <t>김남권</t>
    <phoneticPr fontId="2" type="noConversion"/>
  </si>
  <si>
    <t>강장훈</t>
    <phoneticPr fontId="2" type="noConversion"/>
  </si>
  <si>
    <t>박종현</t>
    <phoneticPr fontId="2" type="noConversion"/>
  </si>
  <si>
    <t>원성현</t>
    <phoneticPr fontId="2" type="noConversion"/>
  </si>
  <si>
    <t>서원하</t>
    <phoneticPr fontId="2" type="noConversion"/>
  </si>
  <si>
    <t>박동섭</t>
    <phoneticPr fontId="2" type="noConversion"/>
  </si>
  <si>
    <t>김상수</t>
    <phoneticPr fontId="2" type="noConversion"/>
  </si>
  <si>
    <t>강선원</t>
    <phoneticPr fontId="2" type="noConversion"/>
  </si>
  <si>
    <t>김창범</t>
    <phoneticPr fontId="2" type="noConversion"/>
  </si>
  <si>
    <t>하태현</t>
    <phoneticPr fontId="2" type="noConversion"/>
  </si>
  <si>
    <t>김정모</t>
    <phoneticPr fontId="2" type="noConversion"/>
  </si>
  <si>
    <t>변길섭</t>
    <phoneticPr fontId="2" type="noConversion"/>
  </si>
  <si>
    <t>-</t>
    <phoneticPr fontId="2" type="noConversion"/>
  </si>
  <si>
    <t>이광우</t>
    <phoneticPr fontId="2" type="noConversion"/>
  </si>
  <si>
    <t>조안나</t>
    <phoneticPr fontId="2" type="noConversion"/>
  </si>
  <si>
    <t>차윤선</t>
    <phoneticPr fontId="2" type="noConversion"/>
  </si>
  <si>
    <t>박지영</t>
    <phoneticPr fontId="2" type="noConversion"/>
  </si>
  <si>
    <t>오지현</t>
    <phoneticPr fontId="2" type="noConversion"/>
  </si>
  <si>
    <t>장서영</t>
    <phoneticPr fontId="2" type="noConversion"/>
  </si>
  <si>
    <t>허명순</t>
    <phoneticPr fontId="2" type="noConversion"/>
  </si>
  <si>
    <t>조민영</t>
    <phoneticPr fontId="2" type="noConversion"/>
  </si>
  <si>
    <t>김슬기</t>
    <phoneticPr fontId="2" type="noConversion"/>
  </si>
  <si>
    <t>김현정</t>
    <phoneticPr fontId="2" type="noConversion"/>
  </si>
  <si>
    <t>공희진</t>
    <phoneticPr fontId="2" type="noConversion"/>
  </si>
  <si>
    <t>박미경</t>
    <phoneticPr fontId="2" type="noConversion"/>
  </si>
  <si>
    <t>최향옥</t>
    <phoneticPr fontId="2" type="noConversion"/>
  </si>
  <si>
    <t>전혜지</t>
    <phoneticPr fontId="2" type="noConversion"/>
  </si>
  <si>
    <t>김성진</t>
    <phoneticPr fontId="2" type="noConversion"/>
  </si>
  <si>
    <t>하헌빈</t>
    <phoneticPr fontId="2" type="noConversion"/>
  </si>
  <si>
    <t>하정수</t>
    <phoneticPr fontId="2" type="noConversion"/>
  </si>
  <si>
    <t>김민성</t>
    <phoneticPr fontId="2" type="noConversion"/>
  </si>
  <si>
    <t>공우진</t>
    <phoneticPr fontId="2" type="noConversion"/>
  </si>
  <si>
    <t>조휘민</t>
    <phoneticPr fontId="2" type="noConversion"/>
  </si>
  <si>
    <t>조환희</t>
    <phoneticPr fontId="2" type="noConversion"/>
  </si>
  <si>
    <t>위현지</t>
    <phoneticPr fontId="2" type="noConversion"/>
  </si>
  <si>
    <t>이민지</t>
    <phoneticPr fontId="2" type="noConversion"/>
  </si>
  <si>
    <t>김지우</t>
    <phoneticPr fontId="2" type="noConversion"/>
  </si>
  <si>
    <t>김채현</t>
    <phoneticPr fontId="2" type="noConversion"/>
  </si>
  <si>
    <t>안영경</t>
    <phoneticPr fontId="2" type="noConversion"/>
  </si>
  <si>
    <t>장은영</t>
    <phoneticPr fontId="2" type="noConversion"/>
  </si>
  <si>
    <t>이민서</t>
    <phoneticPr fontId="2" type="noConversion"/>
  </si>
  <si>
    <t>박민정</t>
    <phoneticPr fontId="2" type="noConversion"/>
  </si>
  <si>
    <t>백유림</t>
    <phoneticPr fontId="2" type="noConversion"/>
  </si>
  <si>
    <t>WOC 2020</t>
    <phoneticPr fontId="2" type="noConversion"/>
  </si>
  <si>
    <t xml:space="preserve">AsOC 2020 </t>
    <phoneticPr fontId="2" type="noConversion"/>
  </si>
  <si>
    <t>정종근</t>
    <phoneticPr fontId="2" type="noConversion"/>
  </si>
  <si>
    <t>소병조</t>
    <phoneticPr fontId="2" type="noConversion"/>
  </si>
  <si>
    <t>전남연맹</t>
    <phoneticPr fontId="2" type="noConversion"/>
  </si>
  <si>
    <t>울산연맹</t>
    <phoneticPr fontId="2" type="noConversion"/>
  </si>
  <si>
    <t>경기연맹</t>
    <phoneticPr fontId="2" type="noConversion"/>
  </si>
  <si>
    <t>경북연맹</t>
    <phoneticPr fontId="2" type="noConversion"/>
  </si>
  <si>
    <t>서울연맹</t>
    <phoneticPr fontId="2" type="noConversion"/>
  </si>
  <si>
    <t>산림청</t>
    <phoneticPr fontId="2" type="noConversion"/>
  </si>
  <si>
    <t>전봉윤</t>
    <phoneticPr fontId="2" type="noConversion"/>
  </si>
  <si>
    <t>안경섭</t>
    <phoneticPr fontId="2" type="noConversion"/>
  </si>
  <si>
    <t>김의진</t>
    <phoneticPr fontId="2" type="noConversion"/>
  </si>
  <si>
    <t>이우열</t>
    <phoneticPr fontId="2" type="noConversion"/>
  </si>
  <si>
    <t>허민영</t>
    <phoneticPr fontId="2" type="noConversion"/>
  </si>
  <si>
    <t>김성기</t>
    <phoneticPr fontId="2" type="noConversion"/>
  </si>
  <si>
    <t>이석화</t>
    <phoneticPr fontId="2" type="noConversion"/>
  </si>
  <si>
    <t>정예지</t>
    <phoneticPr fontId="2" type="noConversion"/>
  </si>
  <si>
    <t>박경미</t>
    <phoneticPr fontId="2" type="noConversion"/>
  </si>
  <si>
    <t>김은경</t>
    <phoneticPr fontId="2" type="noConversion"/>
  </si>
  <si>
    <t>이진아</t>
    <phoneticPr fontId="2" type="noConversion"/>
  </si>
  <si>
    <t>이계숙</t>
    <phoneticPr fontId="2" type="noConversion"/>
  </si>
  <si>
    <t>전혜지</t>
    <phoneticPr fontId="2" type="noConversion"/>
  </si>
  <si>
    <t>김희경</t>
    <phoneticPr fontId="2" type="noConversion"/>
  </si>
  <si>
    <t>Middle, Long</t>
    <phoneticPr fontId="2" type="noConversion"/>
  </si>
  <si>
    <t>Middle, Long</t>
    <phoneticPr fontId="2" type="noConversion"/>
  </si>
  <si>
    <t>AsOC 2020</t>
    <phoneticPr fontId="2" type="noConversion"/>
  </si>
  <si>
    <t>경기구분</t>
    <phoneticPr fontId="2" type="noConversion"/>
  </si>
  <si>
    <t>대회명</t>
    <phoneticPr fontId="2" type="noConversion"/>
  </si>
  <si>
    <t>경기구분</t>
    <phoneticPr fontId="2" type="noConversion"/>
  </si>
  <si>
    <t>경기구분</t>
    <phoneticPr fontId="2" type="noConversion"/>
  </si>
  <si>
    <t>대 회 명</t>
    <phoneticPr fontId="2" type="noConversion"/>
  </si>
  <si>
    <t>대 회 명</t>
    <phoneticPr fontId="2" type="noConversion"/>
  </si>
  <si>
    <t>2019년 국가대표 선발전 점수집계표(성인/남)</t>
    <phoneticPr fontId="2" type="noConversion"/>
  </si>
  <si>
    <t>2019년 국가대표 선발전 점수집계표(성인/여)</t>
    <phoneticPr fontId="2" type="noConversion"/>
  </si>
  <si>
    <t>2019년 국가대표 선발전 점수집계표(청소년/남)</t>
    <phoneticPr fontId="2" type="noConversion"/>
  </si>
  <si>
    <t>2019년 국가대표 선발전 점수집계표(청소년/여)</t>
    <phoneticPr fontId="2" type="noConversion"/>
  </si>
  <si>
    <t>*시,도연맹 주최 선발전의 경우 해당 시도연맹 소속 선수는 선발전 기록에서 제외(2019년에 한함.)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</si>
</sst>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  <font>
      <b/>
      <sz val="10"/>
      <color rgb="FF0000CC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rgb="FF0000CC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41" fontId="3" fillId="0" borderId="0" xfId="1" applyFont="1" applyAlignment="1">
      <alignment horizontal="center" vertical="center"/>
    </xf>
    <xf numFmtId="41" fontId="4" fillId="0" borderId="0" xfId="1" applyFont="1" applyAlignment="1">
      <alignment horizontal="center" vertical="center"/>
    </xf>
    <xf numFmtId="41" fontId="5" fillId="0" borderId="0" xfId="1" applyFont="1" applyAlignment="1">
      <alignment horizontal="center" vertical="center"/>
    </xf>
    <xf numFmtId="41" fontId="6" fillId="0" borderId="0" xfId="1" applyFont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41" fontId="6" fillId="0" borderId="0" xfId="1" applyFont="1" applyBorder="1" applyAlignment="1">
      <alignment horizontal="center" vertical="center"/>
    </xf>
    <xf numFmtId="41" fontId="3" fillId="0" borderId="0" xfId="1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10" fillId="0" borderId="1" xfId="1" applyFont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1" fontId="9" fillId="0" borderId="0" xfId="1" applyFont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41" fontId="6" fillId="0" borderId="0" xfId="1" applyFont="1" applyAlignment="1">
      <alignment vertical="center"/>
    </xf>
    <xf numFmtId="41" fontId="6" fillId="0" borderId="1" xfId="1" applyFont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1" fontId="6" fillId="0" borderId="0" xfId="1" applyFont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1" fontId="6" fillId="0" borderId="2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1" fontId="7" fillId="0" borderId="0" xfId="1" applyFont="1" applyAlignment="1">
      <alignment horizontal="center" vertical="center"/>
    </xf>
    <xf numFmtId="41" fontId="7" fillId="0" borderId="1" xfId="1" applyNumberFormat="1" applyFont="1" applyBorder="1" applyAlignment="1">
      <alignment horizontal="center" vertical="center"/>
    </xf>
    <xf numFmtId="41" fontId="4" fillId="0" borderId="1" xfId="1" applyNumberFormat="1" applyFont="1" applyBorder="1" applyAlignment="1">
      <alignment horizontal="center" vertical="center"/>
    </xf>
    <xf numFmtId="41" fontId="3" fillId="0" borderId="1" xfId="1" applyNumberFormat="1" applyFont="1" applyBorder="1" applyAlignment="1">
      <alignment horizontal="center" vertical="center"/>
    </xf>
    <xf numFmtId="41" fontId="5" fillId="0" borderId="1" xfId="1" applyNumberFormat="1" applyFont="1" applyBorder="1" applyAlignment="1">
      <alignment horizontal="center" vertical="center"/>
    </xf>
    <xf numFmtId="41" fontId="3" fillId="0" borderId="0" xfId="1" applyNumberFormat="1" applyFont="1" applyBorder="1" applyAlignment="1">
      <alignment horizontal="center" vertical="center"/>
    </xf>
    <xf numFmtId="41" fontId="3" fillId="0" borderId="0" xfId="1" applyNumberFormat="1" applyFont="1" applyAlignment="1">
      <alignment horizontal="center" vertical="center"/>
    </xf>
    <xf numFmtId="41" fontId="5" fillId="0" borderId="0" xfId="1" applyNumberFormat="1" applyFont="1" applyBorder="1" applyAlignment="1">
      <alignment horizontal="center" vertical="center"/>
    </xf>
    <xf numFmtId="41" fontId="5" fillId="0" borderId="0" xfId="1" applyNumberFormat="1" applyFont="1" applyAlignment="1">
      <alignment horizontal="center" vertical="center"/>
    </xf>
    <xf numFmtId="41" fontId="7" fillId="0" borderId="2" xfId="1" applyFont="1" applyBorder="1" applyAlignment="1">
      <alignment horizontal="center" vertical="center"/>
    </xf>
    <xf numFmtId="41" fontId="1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1" fontId="10" fillId="0" borderId="1" xfId="1" applyFont="1" applyBorder="1" applyAlignment="1">
      <alignment vertical="center"/>
    </xf>
    <xf numFmtId="41" fontId="5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14" fillId="0" borderId="1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1" fontId="12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3" fillId="0" borderId="1" xfId="1" applyNumberFormat="1" applyFont="1" applyBorder="1" applyAlignment="1">
      <alignment horizontal="right" vertical="center"/>
    </xf>
    <xf numFmtId="41" fontId="5" fillId="0" borderId="1" xfId="1" applyNumberFormat="1" applyFont="1" applyBorder="1" applyAlignment="1">
      <alignment horizontal="right" vertical="center"/>
    </xf>
    <xf numFmtId="41" fontId="6" fillId="0" borderId="0" xfId="1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abSelected="1" workbookViewId="0">
      <selection activeCell="C78" sqref="C78"/>
    </sheetView>
  </sheetViews>
  <sheetFormatPr defaultRowHeight="16.5" x14ac:dyDescent="0.3"/>
  <cols>
    <col min="2" max="7" width="7.625" customWidth="1"/>
    <col min="8" max="11" width="6.625" customWidth="1"/>
  </cols>
  <sheetData>
    <row r="1" spans="1:11" ht="31.5" x14ac:dyDescent="0.3">
      <c r="A1" s="46" t="s">
        <v>86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x14ac:dyDescent="0.3">
      <c r="A2" s="1"/>
      <c r="B2" s="42"/>
      <c r="C2" s="1"/>
      <c r="D2" s="1"/>
      <c r="E2" s="42"/>
      <c r="F2" s="1"/>
      <c r="G2" s="1"/>
      <c r="H2" s="36"/>
      <c r="I2" s="17"/>
      <c r="J2" s="36"/>
      <c r="K2" s="17"/>
    </row>
    <row r="3" spans="1:11" ht="14.1" customHeight="1" x14ac:dyDescent="0.3">
      <c r="A3" s="12" t="s">
        <v>80</v>
      </c>
      <c r="B3" s="26" t="s">
        <v>1</v>
      </c>
      <c r="C3" s="27"/>
      <c r="D3" s="27"/>
      <c r="E3" s="26" t="s">
        <v>77</v>
      </c>
      <c r="F3" s="27"/>
      <c r="G3" s="27"/>
      <c r="H3" s="28" t="s">
        <v>53</v>
      </c>
      <c r="I3" s="29"/>
      <c r="J3" s="28" t="s">
        <v>54</v>
      </c>
      <c r="K3" s="30"/>
    </row>
    <row r="4" spans="1:11" ht="14.1" customHeight="1" x14ac:dyDescent="0.3">
      <c r="A4" s="12" t="s">
        <v>81</v>
      </c>
      <c r="B4" s="37" t="s">
        <v>57</v>
      </c>
      <c r="C4" s="12" t="s">
        <v>58</v>
      </c>
      <c r="D4" s="12" t="s">
        <v>59</v>
      </c>
      <c r="E4" s="37" t="s">
        <v>60</v>
      </c>
      <c r="F4" s="12" t="s">
        <v>61</v>
      </c>
      <c r="G4" s="12" t="s">
        <v>62</v>
      </c>
      <c r="H4" s="9" t="s">
        <v>8</v>
      </c>
      <c r="I4" s="52" t="s">
        <v>9</v>
      </c>
      <c r="J4" s="51" t="s">
        <v>8</v>
      </c>
      <c r="K4" s="52" t="s">
        <v>9</v>
      </c>
    </row>
    <row r="5" spans="1:11" ht="14.1" customHeight="1" x14ac:dyDescent="0.3">
      <c r="A5" s="7" t="s">
        <v>2</v>
      </c>
      <c r="B5" s="38">
        <v>1487</v>
      </c>
      <c r="C5" s="7"/>
      <c r="D5" s="7"/>
      <c r="E5" s="38">
        <v>2693</v>
      </c>
      <c r="F5" s="7"/>
      <c r="G5" s="7"/>
      <c r="H5" s="14"/>
      <c r="I5" s="18"/>
      <c r="J5" s="9"/>
      <c r="K5" s="18"/>
    </row>
    <row r="6" spans="1:11" ht="14.1" customHeight="1" x14ac:dyDescent="0.3">
      <c r="A6" s="20" t="s">
        <v>0</v>
      </c>
      <c r="B6" s="39">
        <v>1487</v>
      </c>
      <c r="C6" s="6"/>
      <c r="D6" s="6"/>
      <c r="E6" s="39">
        <v>2693</v>
      </c>
      <c r="F6" s="6"/>
      <c r="G6" s="6"/>
      <c r="H6" s="49">
        <f>B7*1.1+E7</f>
        <v>2100</v>
      </c>
      <c r="I6" s="23">
        <v>1</v>
      </c>
      <c r="J6" s="49">
        <f>B7+E7*1.1</f>
        <v>2100</v>
      </c>
      <c r="K6" s="23">
        <v>1</v>
      </c>
    </row>
    <row r="7" spans="1:11" ht="14.1" customHeight="1" x14ac:dyDescent="0.3">
      <c r="A7" s="20"/>
      <c r="B7" s="40">
        <f>SUM(B5/B6)*1000</f>
        <v>1000</v>
      </c>
      <c r="C7" s="6"/>
      <c r="D7" s="6"/>
      <c r="E7" s="40">
        <f>SUM(E5/E6)*1000</f>
        <v>1000</v>
      </c>
      <c r="F7" s="6"/>
      <c r="G7" s="6"/>
      <c r="H7" s="50"/>
      <c r="I7" s="24"/>
      <c r="J7" s="50"/>
      <c r="K7" s="24"/>
    </row>
    <row r="8" spans="1:11" ht="14.1" customHeight="1" x14ac:dyDescent="0.3">
      <c r="A8" s="20" t="s">
        <v>3</v>
      </c>
      <c r="B8" s="39">
        <v>1520</v>
      </c>
      <c r="C8" s="6"/>
      <c r="D8" s="6"/>
      <c r="E8" s="39">
        <v>0</v>
      </c>
      <c r="F8" s="6"/>
      <c r="G8" s="6"/>
      <c r="H8" s="49">
        <f>B9*1.1+E9</f>
        <v>1076.1184210526317</v>
      </c>
      <c r="I8" s="23">
        <v>10</v>
      </c>
      <c r="J8" s="49">
        <f>B9+E9*1.1</f>
        <v>978.28947368421052</v>
      </c>
      <c r="K8" s="23">
        <v>10</v>
      </c>
    </row>
    <row r="9" spans="1:11" ht="14.1" customHeight="1" x14ac:dyDescent="0.3">
      <c r="A9" s="20"/>
      <c r="B9" s="40">
        <f>SUM(B5/B8)*1000</f>
        <v>978.28947368421052</v>
      </c>
      <c r="C9" s="6"/>
      <c r="D9" s="6"/>
      <c r="E9" s="39">
        <v>0</v>
      </c>
      <c r="F9" s="6"/>
      <c r="G9" s="6"/>
      <c r="H9" s="50"/>
      <c r="I9" s="24"/>
      <c r="J9" s="50"/>
      <c r="K9" s="24"/>
    </row>
    <row r="10" spans="1:11" ht="14.1" customHeight="1" x14ac:dyDescent="0.3">
      <c r="A10" s="20" t="s">
        <v>4</v>
      </c>
      <c r="B10" s="39">
        <v>1928</v>
      </c>
      <c r="C10" s="6"/>
      <c r="D10" s="6"/>
      <c r="E10" s="39">
        <v>4980</v>
      </c>
      <c r="F10" s="6"/>
      <c r="G10" s="6"/>
      <c r="H10" s="49">
        <f t="shared" ref="H10" si="0">B11*1.1+E11</f>
        <v>1389.1551683914081</v>
      </c>
      <c r="I10" s="23">
        <v>6</v>
      </c>
      <c r="J10" s="49">
        <f t="shared" ref="J10" si="1">B11+E11*1.1</f>
        <v>1366.1049175956941</v>
      </c>
      <c r="K10" s="23">
        <v>6</v>
      </c>
    </row>
    <row r="11" spans="1:11" ht="14.1" customHeight="1" x14ac:dyDescent="0.3">
      <c r="A11" s="20"/>
      <c r="B11" s="40">
        <f>SUM(B5/B10)*1000</f>
        <v>771.2655601659751</v>
      </c>
      <c r="C11" s="6"/>
      <c r="D11" s="6"/>
      <c r="E11" s="40">
        <f>SUM(E5/E10)*1000</f>
        <v>540.76305220883535</v>
      </c>
      <c r="F11" s="6"/>
      <c r="G11" s="6"/>
      <c r="H11" s="50"/>
      <c r="I11" s="24"/>
      <c r="J11" s="50"/>
      <c r="K11" s="24"/>
    </row>
    <row r="12" spans="1:11" ht="14.1" customHeight="1" x14ac:dyDescent="0.3">
      <c r="A12" s="20" t="s">
        <v>5</v>
      </c>
      <c r="B12" s="39">
        <v>1944</v>
      </c>
      <c r="C12" s="6"/>
      <c r="D12" s="6"/>
      <c r="E12" s="39">
        <v>0</v>
      </c>
      <c r="F12" s="6"/>
      <c r="G12" s="6"/>
      <c r="H12" s="49">
        <f t="shared" ref="H12" si="2">B13*1.1+E13</f>
        <v>841.40946502057625</v>
      </c>
      <c r="I12" s="23">
        <v>11</v>
      </c>
      <c r="J12" s="49">
        <f t="shared" ref="J12" si="3">B13+E13*1.1</f>
        <v>764.91769547325111</v>
      </c>
      <c r="K12" s="23">
        <v>15</v>
      </c>
    </row>
    <row r="13" spans="1:11" ht="14.1" customHeight="1" x14ac:dyDescent="0.3">
      <c r="A13" s="20"/>
      <c r="B13" s="40">
        <f>SUM(B5/B12)*1000</f>
        <v>764.91769547325111</v>
      </c>
      <c r="C13" s="6"/>
      <c r="D13" s="6"/>
      <c r="E13" s="39">
        <v>0</v>
      </c>
      <c r="F13" s="6"/>
      <c r="G13" s="6"/>
      <c r="H13" s="50"/>
      <c r="I13" s="24"/>
      <c r="J13" s="50"/>
      <c r="K13" s="24"/>
    </row>
    <row r="14" spans="1:11" ht="14.1" customHeight="1" x14ac:dyDescent="0.3">
      <c r="A14" s="20" t="s">
        <v>6</v>
      </c>
      <c r="B14" s="39">
        <v>1977</v>
      </c>
      <c r="C14" s="6"/>
      <c r="D14" s="6"/>
      <c r="E14" s="39">
        <v>3667</v>
      </c>
      <c r="F14" s="6"/>
      <c r="G14" s="6"/>
      <c r="H14" s="49">
        <f t="shared" ref="H14" si="4">B15*1.1+E15</f>
        <v>1561.7524769096035</v>
      </c>
      <c r="I14" s="23">
        <v>2</v>
      </c>
      <c r="J14" s="49">
        <f t="shared" ref="J14" si="5">B15+E15*1.1</f>
        <v>1559.9762830224154</v>
      </c>
      <c r="K14" s="23">
        <v>2</v>
      </c>
    </row>
    <row r="15" spans="1:11" ht="14.1" customHeight="1" x14ac:dyDescent="0.3">
      <c r="A15" s="20"/>
      <c r="B15" s="40">
        <f>SUM(B5/B14)*1000</f>
        <v>752.14972180070811</v>
      </c>
      <c r="C15" s="6"/>
      <c r="D15" s="6"/>
      <c r="E15" s="40">
        <f>SUM(E5/E14)*1000</f>
        <v>734.38778292882466</v>
      </c>
      <c r="F15" s="6"/>
      <c r="G15" s="6"/>
      <c r="H15" s="50"/>
      <c r="I15" s="24"/>
      <c r="J15" s="50"/>
      <c r="K15" s="24"/>
    </row>
    <row r="16" spans="1:11" ht="14.1" customHeight="1" x14ac:dyDescent="0.3">
      <c r="A16" s="20" t="s">
        <v>7</v>
      </c>
      <c r="B16" s="39">
        <v>1983</v>
      </c>
      <c r="C16" s="6"/>
      <c r="D16" s="6"/>
      <c r="E16" s="39">
        <v>4216</v>
      </c>
      <c r="F16" s="6"/>
      <c r="G16" s="6"/>
      <c r="H16" s="49">
        <f t="shared" ref="H16" si="6">B17*1.1+E17</f>
        <v>1463.6184369799844</v>
      </c>
      <c r="I16" s="23">
        <v>4</v>
      </c>
      <c r="J16" s="49">
        <f t="shared" ref="J16" si="7">B17+E17*1.1</f>
        <v>1452.5067557158045</v>
      </c>
      <c r="K16" s="23">
        <v>4</v>
      </c>
    </row>
    <row r="17" spans="1:11" ht="14.1" customHeight="1" x14ac:dyDescent="0.3">
      <c r="A17" s="20"/>
      <c r="B17" s="40">
        <f>SUM(B5/B16)*1000</f>
        <v>749.87392839132622</v>
      </c>
      <c r="C17" s="6"/>
      <c r="D17" s="6"/>
      <c r="E17" s="40">
        <f>SUM(E5/E16)*1000</f>
        <v>638.75711574952561</v>
      </c>
      <c r="F17" s="6"/>
      <c r="G17" s="6"/>
      <c r="H17" s="50"/>
      <c r="I17" s="24"/>
      <c r="J17" s="50"/>
      <c r="K17" s="24"/>
    </row>
    <row r="18" spans="1:11" ht="14.1" customHeight="1" x14ac:dyDescent="0.3">
      <c r="A18" s="20" t="s">
        <v>10</v>
      </c>
      <c r="B18" s="39">
        <v>2038</v>
      </c>
      <c r="C18" s="6"/>
      <c r="D18" s="6"/>
      <c r="E18" s="39">
        <v>5500</v>
      </c>
      <c r="F18" s="6"/>
      <c r="G18" s="6"/>
      <c r="H18" s="49">
        <f t="shared" ref="H18" si="8">B19*1.1+E19</f>
        <v>1292.236952448925</v>
      </c>
      <c r="I18" s="23">
        <v>7</v>
      </c>
      <c r="J18" s="49">
        <f>B19+E19*1.1</f>
        <v>1268.2368989205104</v>
      </c>
      <c r="K18" s="23">
        <v>7</v>
      </c>
    </row>
    <row r="19" spans="1:11" ht="14.1" customHeight="1" x14ac:dyDescent="0.3">
      <c r="A19" s="20"/>
      <c r="B19" s="40">
        <f>SUM(B5/B18)*1000</f>
        <v>729.63689892051036</v>
      </c>
      <c r="C19" s="6"/>
      <c r="D19" s="6"/>
      <c r="E19" s="40">
        <f>SUM(E5/E18)*1000</f>
        <v>489.63636363636363</v>
      </c>
      <c r="F19" s="6"/>
      <c r="G19" s="6"/>
      <c r="H19" s="50"/>
      <c r="I19" s="24"/>
      <c r="J19" s="50"/>
      <c r="K19" s="24"/>
    </row>
    <row r="20" spans="1:11" ht="14.1" customHeight="1" x14ac:dyDescent="0.3">
      <c r="A20" s="20" t="s">
        <v>11</v>
      </c>
      <c r="B20" s="39">
        <v>2059</v>
      </c>
      <c r="C20" s="6"/>
      <c r="D20" s="6"/>
      <c r="E20" s="39">
        <v>4342</v>
      </c>
      <c r="F20" s="6"/>
      <c r="G20" s="6"/>
      <c r="H20" s="49">
        <f t="shared" ref="H20" si="9">B21*1.1+E21</f>
        <v>1414.6358607177622</v>
      </c>
      <c r="I20" s="23">
        <v>5</v>
      </c>
      <c r="J20" s="49">
        <f t="shared" ref="J20" si="10">B21+E21*1.1</f>
        <v>1404.4384463038655</v>
      </c>
      <c r="K20" s="23">
        <v>5</v>
      </c>
    </row>
    <row r="21" spans="1:11" ht="14.1" customHeight="1" x14ac:dyDescent="0.3">
      <c r="A21" s="20"/>
      <c r="B21" s="40">
        <f>SUM(B5/B20)*1000</f>
        <v>722.195240407965</v>
      </c>
      <c r="C21" s="6"/>
      <c r="D21" s="6"/>
      <c r="E21" s="40">
        <f>SUM(E5/E20)*1000</f>
        <v>620.22109626900044</v>
      </c>
      <c r="F21" s="6"/>
      <c r="G21" s="6"/>
      <c r="H21" s="50"/>
      <c r="I21" s="24"/>
      <c r="J21" s="50"/>
      <c r="K21" s="24"/>
    </row>
    <row r="22" spans="1:11" ht="14.1" customHeight="1" x14ac:dyDescent="0.3">
      <c r="A22" s="20" t="s">
        <v>12</v>
      </c>
      <c r="B22" s="39">
        <v>2080</v>
      </c>
      <c r="C22" s="6"/>
      <c r="D22" s="6"/>
      <c r="E22" s="39">
        <v>3673</v>
      </c>
      <c r="F22" s="6"/>
      <c r="G22" s="6"/>
      <c r="H22" s="49">
        <f t="shared" ref="H22" si="11">B23*1.1+E23</f>
        <v>1519.5823603635679</v>
      </c>
      <c r="I22" s="23">
        <v>3</v>
      </c>
      <c r="J22" s="49">
        <f t="shared" ref="J22" si="12">B23+E23*1.1</f>
        <v>1521.410788707617</v>
      </c>
      <c r="K22" s="23">
        <v>3</v>
      </c>
    </row>
    <row r="23" spans="1:11" ht="14.1" customHeight="1" x14ac:dyDescent="0.3">
      <c r="A23" s="20"/>
      <c r="B23" s="40">
        <f>SUM(B5/B22)*1000</f>
        <v>714.90384615384619</v>
      </c>
      <c r="C23" s="6"/>
      <c r="D23" s="6"/>
      <c r="E23" s="40">
        <f>SUM(E5/E22)*1000</f>
        <v>733.18812959433706</v>
      </c>
      <c r="F23" s="6"/>
      <c r="G23" s="6"/>
      <c r="H23" s="50"/>
      <c r="I23" s="24"/>
      <c r="J23" s="50"/>
      <c r="K23" s="24"/>
    </row>
    <row r="24" spans="1:11" ht="14.1" customHeight="1" x14ac:dyDescent="0.3">
      <c r="A24" s="20" t="s">
        <v>13</v>
      </c>
      <c r="B24" s="39">
        <v>2087</v>
      </c>
      <c r="C24" s="6"/>
      <c r="D24" s="6"/>
      <c r="E24" s="39">
        <v>5944</v>
      </c>
      <c r="F24" s="6"/>
      <c r="G24" s="6"/>
      <c r="H24" s="49">
        <f t="shared" ref="H24" si="13">B25*1.1+E25</f>
        <v>1236.8184995753368</v>
      </c>
      <c r="I24" s="23">
        <v>9</v>
      </c>
      <c r="J24" s="49">
        <f t="shared" ref="J24" si="14">B25+E25*1.1</f>
        <v>1210.8740917465743</v>
      </c>
      <c r="K24" s="23">
        <v>9</v>
      </c>
    </row>
    <row r="25" spans="1:11" ht="14.1" customHeight="1" x14ac:dyDescent="0.3">
      <c r="A25" s="20"/>
      <c r="B25" s="40">
        <f>SUM(B5/B24)*1000</f>
        <v>712.5059894585529</v>
      </c>
      <c r="C25" s="6"/>
      <c r="D25" s="6"/>
      <c r="E25" s="40">
        <f>SUM(E5/E24)*1000</f>
        <v>453.06191117092862</v>
      </c>
      <c r="F25" s="6"/>
      <c r="G25" s="6"/>
      <c r="H25" s="50"/>
      <c r="I25" s="24"/>
      <c r="J25" s="50"/>
      <c r="K25" s="24"/>
    </row>
    <row r="26" spans="1:11" ht="14.1" customHeight="1" x14ac:dyDescent="0.3">
      <c r="A26" s="20" t="s">
        <v>14</v>
      </c>
      <c r="B26" s="39">
        <v>2253</v>
      </c>
      <c r="C26" s="6"/>
      <c r="D26" s="6"/>
      <c r="E26" s="39">
        <v>0</v>
      </c>
      <c r="F26" s="6"/>
      <c r="G26" s="6"/>
      <c r="H26" s="49">
        <f t="shared" ref="H26" si="15">B27*1.1+E27</f>
        <v>726.00976475810035</v>
      </c>
      <c r="I26" s="23">
        <v>15</v>
      </c>
      <c r="J26" s="49">
        <f t="shared" ref="J26" si="16">B27+E27*1.1</f>
        <v>660.00887705281843</v>
      </c>
      <c r="K26" s="23">
        <v>16</v>
      </c>
    </row>
    <row r="27" spans="1:11" ht="14.1" customHeight="1" x14ac:dyDescent="0.3">
      <c r="A27" s="20"/>
      <c r="B27" s="40">
        <f>SUM(B5/B26)*1000</f>
        <v>660.00887705281843</v>
      </c>
      <c r="C27" s="6"/>
      <c r="D27" s="6"/>
      <c r="E27" s="39">
        <v>0</v>
      </c>
      <c r="F27" s="6"/>
      <c r="G27" s="6"/>
      <c r="H27" s="50"/>
      <c r="I27" s="24"/>
      <c r="J27" s="50"/>
      <c r="K27" s="24"/>
    </row>
    <row r="28" spans="1:11" ht="14.1" customHeight="1" x14ac:dyDescent="0.3">
      <c r="A28" s="20" t="s">
        <v>15</v>
      </c>
      <c r="B28" s="39">
        <v>2292</v>
      </c>
      <c r="C28" s="6"/>
      <c r="D28" s="6"/>
      <c r="E28" s="39">
        <v>0</v>
      </c>
      <c r="F28" s="6"/>
      <c r="G28" s="6"/>
      <c r="H28" s="49">
        <f t="shared" ref="H28" si="17">B29*1.1+E29</f>
        <v>713.65619546247819</v>
      </c>
      <c r="I28" s="23">
        <v>16</v>
      </c>
      <c r="J28" s="49">
        <f t="shared" ref="J28" si="18">B29+E29*1.1</f>
        <v>648.77835951134375</v>
      </c>
      <c r="K28" s="23">
        <v>17</v>
      </c>
    </row>
    <row r="29" spans="1:11" ht="14.1" customHeight="1" x14ac:dyDescent="0.3">
      <c r="A29" s="20"/>
      <c r="B29" s="40">
        <f>SUM(B5/B28)*1000</f>
        <v>648.77835951134375</v>
      </c>
      <c r="C29" s="6"/>
      <c r="D29" s="6"/>
      <c r="E29" s="39">
        <v>0</v>
      </c>
      <c r="F29" s="6"/>
      <c r="G29" s="6"/>
      <c r="H29" s="50"/>
      <c r="I29" s="24"/>
      <c r="J29" s="50"/>
      <c r="K29" s="24"/>
    </row>
    <row r="30" spans="1:11" ht="14.1" customHeight="1" x14ac:dyDescent="0.3">
      <c r="A30" s="20" t="s">
        <v>16</v>
      </c>
      <c r="B30" s="39">
        <v>2298</v>
      </c>
      <c r="C30" s="6"/>
      <c r="D30" s="6"/>
      <c r="E30" s="39">
        <v>0</v>
      </c>
      <c r="F30" s="6"/>
      <c r="G30" s="6"/>
      <c r="H30" s="49">
        <f t="shared" ref="H30" si="19">B31*1.1+E31</f>
        <v>711.79286335944312</v>
      </c>
      <c r="I30" s="23">
        <v>17</v>
      </c>
      <c r="J30" s="49">
        <f t="shared" ref="J30" si="20">B31+E31*1.1</f>
        <v>647.08442123585735</v>
      </c>
      <c r="K30" s="23">
        <v>18</v>
      </c>
    </row>
    <row r="31" spans="1:11" ht="14.1" customHeight="1" x14ac:dyDescent="0.3">
      <c r="A31" s="20"/>
      <c r="B31" s="40">
        <f>SUM(B5/B30)*1000</f>
        <v>647.08442123585735</v>
      </c>
      <c r="C31" s="6"/>
      <c r="D31" s="6"/>
      <c r="E31" s="39">
        <v>0</v>
      </c>
      <c r="F31" s="6"/>
      <c r="G31" s="6"/>
      <c r="H31" s="50"/>
      <c r="I31" s="24"/>
      <c r="J31" s="50"/>
      <c r="K31" s="24"/>
    </row>
    <row r="32" spans="1:11" ht="14.1" customHeight="1" x14ac:dyDescent="0.3">
      <c r="A32" s="20" t="s">
        <v>17</v>
      </c>
      <c r="B32" s="39">
        <v>2450</v>
      </c>
      <c r="C32" s="6"/>
      <c r="D32" s="6"/>
      <c r="E32" s="39">
        <v>4666</v>
      </c>
      <c r="F32" s="6"/>
      <c r="G32" s="6"/>
      <c r="H32" s="49">
        <f t="shared" ref="H32" si="21">B33*1.1+E33</f>
        <v>1244.7865321868139</v>
      </c>
      <c r="I32" s="23">
        <v>8</v>
      </c>
      <c r="J32" s="49">
        <f t="shared" ref="J32" si="22">B33+E33*1.1</f>
        <v>1241.8080425483522</v>
      </c>
      <c r="K32" s="23">
        <v>8</v>
      </c>
    </row>
    <row r="33" spans="1:11" ht="14.1" customHeight="1" x14ac:dyDescent="0.3">
      <c r="A33" s="20"/>
      <c r="B33" s="40">
        <f>SUM(B5/B32)*1000</f>
        <v>606.93877551020398</v>
      </c>
      <c r="C33" s="6"/>
      <c r="D33" s="6"/>
      <c r="E33" s="40">
        <f>SUM(E5/E32)*1000</f>
        <v>577.15387912558936</v>
      </c>
      <c r="F33" s="6"/>
      <c r="G33" s="6"/>
      <c r="H33" s="50"/>
      <c r="I33" s="24"/>
      <c r="J33" s="50"/>
      <c r="K33" s="24"/>
    </row>
    <row r="34" spans="1:11" ht="14.1" customHeight="1" x14ac:dyDescent="0.3">
      <c r="A34" s="20" t="s">
        <v>18</v>
      </c>
      <c r="B34" s="39">
        <v>2568</v>
      </c>
      <c r="C34" s="6"/>
      <c r="D34" s="6"/>
      <c r="E34" s="39">
        <v>0</v>
      </c>
      <c r="F34" s="6"/>
      <c r="G34" s="6"/>
      <c r="H34" s="49">
        <f t="shared" ref="H34" si="23">B35*1.1+E35</f>
        <v>636.95482866043619</v>
      </c>
      <c r="I34" s="23">
        <v>19</v>
      </c>
      <c r="J34" s="49">
        <f t="shared" ref="J34" si="24">B35+E35*1.1</f>
        <v>579.04984423676012</v>
      </c>
      <c r="K34" s="23">
        <v>19</v>
      </c>
    </row>
    <row r="35" spans="1:11" ht="14.1" customHeight="1" x14ac:dyDescent="0.3">
      <c r="A35" s="20"/>
      <c r="B35" s="40">
        <f>SUM(B5/B34)*1000</f>
        <v>579.04984423676012</v>
      </c>
      <c r="C35" s="6"/>
      <c r="D35" s="6"/>
      <c r="E35" s="39">
        <v>0</v>
      </c>
      <c r="F35" s="6"/>
      <c r="G35" s="6"/>
      <c r="H35" s="50"/>
      <c r="I35" s="24"/>
      <c r="J35" s="50"/>
      <c r="K35" s="24"/>
    </row>
    <row r="36" spans="1:11" ht="14.1" customHeight="1" x14ac:dyDescent="0.3">
      <c r="A36" s="20" t="s">
        <v>19</v>
      </c>
      <c r="B36" s="39">
        <v>2958</v>
      </c>
      <c r="C36" s="6"/>
      <c r="D36" s="6"/>
      <c r="E36" s="39">
        <v>0</v>
      </c>
      <c r="F36" s="6"/>
      <c r="G36" s="6"/>
      <c r="H36" s="49">
        <f t="shared" ref="H36" si="25">B37*1.1+E37</f>
        <v>552.97498309668708</v>
      </c>
      <c r="I36" s="23">
        <v>20</v>
      </c>
      <c r="J36" s="49">
        <f t="shared" ref="J36" si="26">B37+E37*1.1</f>
        <v>502.7045300878973</v>
      </c>
      <c r="K36" s="23">
        <v>23</v>
      </c>
    </row>
    <row r="37" spans="1:11" ht="14.1" customHeight="1" x14ac:dyDescent="0.3">
      <c r="A37" s="20"/>
      <c r="B37" s="40">
        <f>SUM(B5/B36)*1000</f>
        <v>502.7045300878973</v>
      </c>
      <c r="C37" s="6"/>
      <c r="D37" s="6"/>
      <c r="E37" s="39">
        <v>0</v>
      </c>
      <c r="F37" s="6"/>
      <c r="G37" s="6"/>
      <c r="H37" s="50"/>
      <c r="I37" s="24"/>
      <c r="J37" s="50"/>
      <c r="K37" s="24"/>
    </row>
    <row r="38" spans="1:11" ht="14.1" customHeight="1" x14ac:dyDescent="0.3">
      <c r="A38" s="20" t="s">
        <v>20</v>
      </c>
      <c r="B38" s="39">
        <v>3022</v>
      </c>
      <c r="C38" s="6"/>
      <c r="D38" s="6"/>
      <c r="E38" s="39">
        <v>0</v>
      </c>
      <c r="F38" s="6"/>
      <c r="G38" s="6"/>
      <c r="H38" s="49">
        <f t="shared" ref="H38" si="27">B39*1.1+E39</f>
        <v>541.26406353408345</v>
      </c>
      <c r="I38" s="23">
        <v>21</v>
      </c>
      <c r="J38" s="49">
        <f t="shared" ref="J38" si="28">B39+E39*1.1</f>
        <v>492.05823957643946</v>
      </c>
      <c r="K38" s="23">
        <v>25</v>
      </c>
    </row>
    <row r="39" spans="1:11" ht="14.1" customHeight="1" x14ac:dyDescent="0.3">
      <c r="A39" s="20"/>
      <c r="B39" s="40">
        <f>SUM(B5/B38)*1000</f>
        <v>492.05823957643946</v>
      </c>
      <c r="C39" s="6"/>
      <c r="D39" s="6"/>
      <c r="E39" s="39">
        <v>0</v>
      </c>
      <c r="F39" s="6"/>
      <c r="G39" s="6"/>
      <c r="H39" s="50"/>
      <c r="I39" s="24"/>
      <c r="J39" s="50"/>
      <c r="K39" s="24"/>
    </row>
    <row r="40" spans="1:11" ht="14.1" customHeight="1" x14ac:dyDescent="0.3">
      <c r="A40" s="20" t="s">
        <v>21</v>
      </c>
      <c r="B40" s="39">
        <v>0</v>
      </c>
      <c r="C40" s="6"/>
      <c r="D40" s="6"/>
      <c r="E40" s="39">
        <v>3618</v>
      </c>
      <c r="F40" s="6"/>
      <c r="G40" s="6"/>
      <c r="H40" s="49">
        <f t="shared" ref="H40" si="29">B41*1.1+E41</f>
        <v>744.33388612493093</v>
      </c>
      <c r="I40" s="23">
        <v>13</v>
      </c>
      <c r="J40" s="49">
        <f t="shared" ref="J40" si="30">B41+E41*1.1</f>
        <v>818.76727473742403</v>
      </c>
      <c r="K40" s="23">
        <v>12</v>
      </c>
    </row>
    <row r="41" spans="1:11" ht="14.1" customHeight="1" x14ac:dyDescent="0.3">
      <c r="A41" s="20"/>
      <c r="B41" s="40">
        <v>0</v>
      </c>
      <c r="C41" s="6"/>
      <c r="D41" s="6"/>
      <c r="E41" s="40">
        <f>SUM(E5/E40)*1000</f>
        <v>744.33388612493093</v>
      </c>
      <c r="F41" s="6"/>
      <c r="G41" s="6"/>
      <c r="H41" s="50"/>
      <c r="I41" s="24"/>
      <c r="J41" s="50"/>
      <c r="K41" s="24"/>
    </row>
    <row r="42" spans="1:11" ht="14.1" customHeight="1" x14ac:dyDescent="0.3">
      <c r="A42" s="20" t="s">
        <v>23</v>
      </c>
      <c r="B42" s="39">
        <v>0</v>
      </c>
      <c r="C42" s="6"/>
      <c r="D42" s="6"/>
      <c r="E42" s="39">
        <v>3816</v>
      </c>
      <c r="F42" s="6"/>
      <c r="G42" s="6"/>
      <c r="H42" s="49">
        <f t="shared" ref="H42:H58" si="31">B43*1.1+E43</f>
        <v>705.71278825995807</v>
      </c>
      <c r="I42" s="23">
        <v>18</v>
      </c>
      <c r="J42" s="49">
        <f t="shared" ref="J42" si="32">B43+E43*1.1</f>
        <v>776.28406708595389</v>
      </c>
      <c r="K42" s="23">
        <v>14</v>
      </c>
    </row>
    <row r="43" spans="1:11" ht="14.1" customHeight="1" x14ac:dyDescent="0.3">
      <c r="A43" s="20"/>
      <c r="B43" s="40">
        <v>0</v>
      </c>
      <c r="C43" s="6"/>
      <c r="D43" s="6"/>
      <c r="E43" s="40">
        <f>SUM(E5/E42)*1000</f>
        <v>705.71278825995807</v>
      </c>
      <c r="F43" s="6"/>
      <c r="G43" s="6"/>
      <c r="H43" s="50"/>
      <c r="I43" s="24"/>
      <c r="J43" s="50"/>
      <c r="K43" s="24"/>
    </row>
    <row r="44" spans="1:11" ht="14.1" customHeight="1" x14ac:dyDescent="0.3">
      <c r="A44" s="20" t="s">
        <v>55</v>
      </c>
      <c r="B44" s="39">
        <v>0</v>
      </c>
      <c r="C44" s="6"/>
      <c r="D44" s="6"/>
      <c r="E44" s="39">
        <v>3442</v>
      </c>
      <c r="F44" s="6"/>
      <c r="G44" s="6"/>
      <c r="H44" s="49">
        <f t="shared" si="31"/>
        <v>782.39395700174316</v>
      </c>
      <c r="I44" s="23">
        <v>12</v>
      </c>
      <c r="J44" s="49">
        <f t="shared" ref="J44" si="33">B45+E45*1.1</f>
        <v>860.6333527019176</v>
      </c>
      <c r="K44" s="23">
        <v>11</v>
      </c>
    </row>
    <row r="45" spans="1:11" ht="14.1" customHeight="1" x14ac:dyDescent="0.3">
      <c r="A45" s="20"/>
      <c r="B45" s="40">
        <v>0</v>
      </c>
      <c r="C45" s="6"/>
      <c r="D45" s="6"/>
      <c r="E45" s="40">
        <f>SUM(E5/E44)*1000</f>
        <v>782.39395700174316</v>
      </c>
      <c r="F45" s="6"/>
      <c r="G45" s="6"/>
      <c r="H45" s="50"/>
      <c r="I45" s="24"/>
      <c r="J45" s="50"/>
      <c r="K45" s="24"/>
    </row>
    <row r="46" spans="1:11" ht="14.1" customHeight="1" x14ac:dyDescent="0.3">
      <c r="A46" s="20" t="s">
        <v>56</v>
      </c>
      <c r="B46" s="39">
        <v>0</v>
      </c>
      <c r="C46" s="6"/>
      <c r="D46" s="6"/>
      <c r="E46" s="39">
        <v>3700</v>
      </c>
      <c r="F46" s="6"/>
      <c r="G46" s="6"/>
      <c r="H46" s="49">
        <f t="shared" si="31"/>
        <v>727.83783783783781</v>
      </c>
      <c r="I46" s="23">
        <v>14</v>
      </c>
      <c r="J46" s="49">
        <f t="shared" ref="J46" si="34">B47+E47*1.1</f>
        <v>800.62162162162167</v>
      </c>
      <c r="K46" s="23">
        <v>13</v>
      </c>
    </row>
    <row r="47" spans="1:11" ht="14.1" customHeight="1" x14ac:dyDescent="0.3">
      <c r="A47" s="20"/>
      <c r="B47" s="40">
        <v>0</v>
      </c>
      <c r="C47" s="6"/>
      <c r="D47" s="6"/>
      <c r="E47" s="40">
        <f>SUM(E5/E46)*1000</f>
        <v>727.83783783783781</v>
      </c>
      <c r="F47" s="6"/>
      <c r="G47" s="6"/>
      <c r="H47" s="50"/>
      <c r="I47" s="24"/>
      <c r="J47" s="50"/>
      <c r="K47" s="24"/>
    </row>
    <row r="48" spans="1:11" ht="14.1" customHeight="1" x14ac:dyDescent="0.3">
      <c r="A48" s="20" t="s">
        <v>63</v>
      </c>
      <c r="B48" s="39">
        <v>0</v>
      </c>
      <c r="C48" s="6"/>
      <c r="D48" s="6"/>
      <c r="E48" s="39">
        <v>5145</v>
      </c>
      <c r="F48" s="6"/>
      <c r="G48" s="6"/>
      <c r="H48" s="49">
        <f t="shared" si="31"/>
        <v>523.42079689018465</v>
      </c>
      <c r="I48" s="23">
        <v>22</v>
      </c>
      <c r="J48" s="49">
        <f t="shared" ref="J48" si="35">B49+E49*1.1</f>
        <v>575.76287657920318</v>
      </c>
      <c r="K48" s="23">
        <v>20</v>
      </c>
    </row>
    <row r="49" spans="1:11" ht="14.1" customHeight="1" x14ac:dyDescent="0.3">
      <c r="A49" s="20"/>
      <c r="B49" s="40">
        <v>0</v>
      </c>
      <c r="C49" s="6"/>
      <c r="D49" s="6"/>
      <c r="E49" s="40">
        <f>SUM(E5/E48)*1000</f>
        <v>523.42079689018465</v>
      </c>
      <c r="F49" s="6"/>
      <c r="G49" s="6"/>
      <c r="H49" s="50"/>
      <c r="I49" s="24"/>
      <c r="J49" s="50"/>
      <c r="K49" s="24"/>
    </row>
    <row r="50" spans="1:11" ht="14.1" customHeight="1" x14ac:dyDescent="0.3">
      <c r="A50" s="20" t="s">
        <v>64</v>
      </c>
      <c r="B50" s="39">
        <v>0</v>
      </c>
      <c r="C50" s="6"/>
      <c r="D50" s="6"/>
      <c r="E50" s="39">
        <v>5193</v>
      </c>
      <c r="F50" s="6"/>
      <c r="G50" s="6"/>
      <c r="H50" s="49">
        <f t="shared" si="31"/>
        <v>518.58270749085307</v>
      </c>
      <c r="I50" s="23">
        <v>23</v>
      </c>
      <c r="J50" s="49">
        <f t="shared" ref="J50" si="36">B51+E51*1.1</f>
        <v>570.44097823993843</v>
      </c>
      <c r="K50" s="23">
        <v>21</v>
      </c>
    </row>
    <row r="51" spans="1:11" ht="14.1" customHeight="1" x14ac:dyDescent="0.3">
      <c r="A51" s="20"/>
      <c r="B51" s="40">
        <v>0</v>
      </c>
      <c r="C51" s="6"/>
      <c r="D51" s="6"/>
      <c r="E51" s="40">
        <f>SUM(E5/E50)*1000</f>
        <v>518.58270749085307</v>
      </c>
      <c r="F51" s="6"/>
      <c r="G51" s="6"/>
      <c r="H51" s="50"/>
      <c r="I51" s="24"/>
      <c r="J51" s="50"/>
      <c r="K51" s="24"/>
    </row>
    <row r="52" spans="1:11" ht="14.1" customHeight="1" x14ac:dyDescent="0.3">
      <c r="A52" s="20" t="s">
        <v>65</v>
      </c>
      <c r="B52" s="39">
        <v>0</v>
      </c>
      <c r="C52" s="6"/>
      <c r="D52" s="6"/>
      <c r="E52" s="39">
        <v>5292</v>
      </c>
      <c r="F52" s="6"/>
      <c r="G52" s="6"/>
      <c r="H52" s="49">
        <f t="shared" si="31"/>
        <v>508.88133030990178</v>
      </c>
      <c r="I52" s="23">
        <v>24</v>
      </c>
      <c r="J52" s="49">
        <f t="shared" ref="J52" si="37">B53+E53*1.1</f>
        <v>559.769463340892</v>
      </c>
      <c r="K52" s="23">
        <v>22</v>
      </c>
    </row>
    <row r="53" spans="1:11" ht="14.1" customHeight="1" x14ac:dyDescent="0.3">
      <c r="A53" s="20"/>
      <c r="B53" s="40">
        <v>0</v>
      </c>
      <c r="C53" s="6"/>
      <c r="D53" s="6"/>
      <c r="E53" s="40">
        <f>SUM(E5/E52)*1000</f>
        <v>508.88133030990178</v>
      </c>
      <c r="F53" s="6"/>
      <c r="G53" s="6"/>
      <c r="H53" s="50"/>
      <c r="I53" s="24"/>
      <c r="J53" s="50"/>
      <c r="K53" s="24"/>
    </row>
    <row r="54" spans="1:11" ht="14.1" customHeight="1" x14ac:dyDescent="0.3">
      <c r="A54" s="20" t="s">
        <v>66</v>
      </c>
      <c r="B54" s="39">
        <v>0</v>
      </c>
      <c r="C54" s="6"/>
      <c r="D54" s="6"/>
      <c r="E54" s="39">
        <v>5925</v>
      </c>
      <c r="F54" s="6"/>
      <c r="G54" s="6"/>
      <c r="H54" s="49">
        <f t="shared" si="31"/>
        <v>454.51476793248946</v>
      </c>
      <c r="I54" s="23">
        <v>25</v>
      </c>
      <c r="J54" s="49">
        <f t="shared" ref="J54" si="38">B55+E55*1.1</f>
        <v>499.96624472573848</v>
      </c>
      <c r="K54" s="23">
        <v>24</v>
      </c>
    </row>
    <row r="55" spans="1:11" ht="14.1" customHeight="1" x14ac:dyDescent="0.3">
      <c r="A55" s="20"/>
      <c r="B55" s="40">
        <v>0</v>
      </c>
      <c r="C55" s="6"/>
      <c r="D55" s="6"/>
      <c r="E55" s="40">
        <f>SUM(E5/E54)*1000</f>
        <v>454.51476793248946</v>
      </c>
      <c r="F55" s="6"/>
      <c r="G55" s="6"/>
      <c r="H55" s="50"/>
      <c r="I55" s="24"/>
      <c r="J55" s="50"/>
      <c r="K55" s="24"/>
    </row>
    <row r="56" spans="1:11" ht="14.1" customHeight="1" x14ac:dyDescent="0.3">
      <c r="A56" s="20" t="s">
        <v>67</v>
      </c>
      <c r="B56" s="39">
        <v>0</v>
      </c>
      <c r="C56" s="6"/>
      <c r="D56" s="6"/>
      <c r="E56" s="39">
        <v>6095</v>
      </c>
      <c r="F56" s="6"/>
      <c r="G56" s="6"/>
      <c r="H56" s="49">
        <f t="shared" si="31"/>
        <v>441.83757178014764</v>
      </c>
      <c r="I56" s="23">
        <v>26</v>
      </c>
      <c r="J56" s="49">
        <f>B57+E57*1.1</f>
        <v>486.02132895816243</v>
      </c>
      <c r="K56" s="23">
        <v>26</v>
      </c>
    </row>
    <row r="57" spans="1:11" ht="14.1" customHeight="1" x14ac:dyDescent="0.3">
      <c r="A57" s="20"/>
      <c r="B57" s="40">
        <v>0</v>
      </c>
      <c r="C57" s="6"/>
      <c r="D57" s="6"/>
      <c r="E57" s="40">
        <f>SUM(E5/E56)*1000</f>
        <v>441.83757178014764</v>
      </c>
      <c r="F57" s="6"/>
      <c r="G57" s="6"/>
      <c r="H57" s="50"/>
      <c r="I57" s="24"/>
      <c r="J57" s="50"/>
      <c r="K57" s="24"/>
    </row>
    <row r="58" spans="1:11" ht="14.1" customHeight="1" x14ac:dyDescent="0.3">
      <c r="A58" s="20" t="s">
        <v>68</v>
      </c>
      <c r="B58" s="39">
        <v>0</v>
      </c>
      <c r="C58" s="6"/>
      <c r="D58" s="6"/>
      <c r="E58" s="39">
        <v>0</v>
      </c>
      <c r="F58" s="6"/>
      <c r="G58" s="6"/>
      <c r="H58" s="26">
        <f t="shared" si="31"/>
        <v>0</v>
      </c>
      <c r="I58" s="21"/>
      <c r="J58" s="49">
        <f t="shared" ref="J58" si="39">B59+E59*1.1</f>
        <v>0</v>
      </c>
      <c r="K58" s="21"/>
    </row>
    <row r="59" spans="1:11" ht="14.1" customHeight="1" x14ac:dyDescent="0.3">
      <c r="A59" s="20"/>
      <c r="B59" s="40">
        <v>0</v>
      </c>
      <c r="C59" s="6"/>
      <c r="D59" s="6"/>
      <c r="E59" s="39">
        <v>0</v>
      </c>
      <c r="F59" s="6"/>
      <c r="G59" s="6"/>
      <c r="H59" s="27"/>
      <c r="I59" s="22"/>
      <c r="J59" s="50"/>
      <c r="K59" s="22"/>
    </row>
    <row r="60" spans="1:11" ht="14.1" customHeight="1" x14ac:dyDescent="0.3">
      <c r="A60" s="20"/>
      <c r="B60" s="56" t="s">
        <v>22</v>
      </c>
      <c r="C60" s="6"/>
      <c r="D60" s="6"/>
      <c r="E60" s="39"/>
      <c r="F60" s="6"/>
      <c r="G60" s="6"/>
      <c r="H60" s="26">
        <v>0</v>
      </c>
      <c r="I60" s="21"/>
      <c r="J60" s="49" t="str">
        <f t="shared" ref="J60" si="40">B61</f>
        <v>-</v>
      </c>
      <c r="K60" s="21"/>
    </row>
    <row r="61" spans="1:11" ht="14.1" customHeight="1" x14ac:dyDescent="0.3">
      <c r="A61" s="20"/>
      <c r="B61" s="57" t="s">
        <v>22</v>
      </c>
      <c r="C61" s="6"/>
      <c r="D61" s="6"/>
      <c r="E61" s="39"/>
      <c r="F61" s="6"/>
      <c r="G61" s="6"/>
      <c r="H61" s="27"/>
      <c r="I61" s="22"/>
      <c r="J61" s="50"/>
      <c r="K61" s="22"/>
    </row>
    <row r="62" spans="1:11" ht="14.1" customHeight="1" x14ac:dyDescent="0.3">
      <c r="A62" s="20"/>
      <c r="B62" s="56" t="s">
        <v>22</v>
      </c>
      <c r="C62" s="6"/>
      <c r="D62" s="6"/>
      <c r="E62" s="39"/>
      <c r="F62" s="6"/>
      <c r="G62" s="6"/>
      <c r="H62" s="26">
        <v>0</v>
      </c>
      <c r="I62" s="21"/>
      <c r="J62" s="49" t="str">
        <f t="shared" ref="J62" si="41">B63</f>
        <v>-</v>
      </c>
      <c r="K62" s="21"/>
    </row>
    <row r="63" spans="1:11" ht="14.1" customHeight="1" x14ac:dyDescent="0.3">
      <c r="A63" s="20"/>
      <c r="B63" s="57" t="s">
        <v>22</v>
      </c>
      <c r="C63" s="6"/>
      <c r="D63" s="6"/>
      <c r="E63" s="39"/>
      <c r="F63" s="6"/>
      <c r="G63" s="6"/>
      <c r="H63" s="27"/>
      <c r="I63" s="22"/>
      <c r="J63" s="50"/>
      <c r="K63" s="22"/>
    </row>
    <row r="64" spans="1:11" ht="14.1" customHeight="1" x14ac:dyDescent="0.3">
      <c r="A64" s="20"/>
      <c r="B64" s="56" t="s">
        <v>22</v>
      </c>
      <c r="C64" s="6"/>
      <c r="D64" s="6"/>
      <c r="E64" s="39"/>
      <c r="F64" s="6"/>
      <c r="G64" s="6"/>
      <c r="H64" s="26">
        <v>0</v>
      </c>
      <c r="I64" s="21"/>
      <c r="J64" s="49" t="str">
        <f t="shared" ref="J64" si="42">B65</f>
        <v>-</v>
      </c>
      <c r="K64" s="21"/>
    </row>
    <row r="65" spans="1:11" ht="14.1" customHeight="1" x14ac:dyDescent="0.3">
      <c r="A65" s="20"/>
      <c r="B65" s="57" t="s">
        <v>22</v>
      </c>
      <c r="C65" s="6"/>
      <c r="D65" s="6"/>
      <c r="E65" s="39"/>
      <c r="F65" s="6"/>
      <c r="G65" s="6"/>
      <c r="H65" s="27"/>
      <c r="I65" s="22"/>
      <c r="J65" s="50"/>
      <c r="K65" s="22"/>
    </row>
    <row r="66" spans="1:11" ht="14.1" customHeight="1" x14ac:dyDescent="0.3">
      <c r="A66" s="20"/>
      <c r="B66" s="56" t="s">
        <v>22</v>
      </c>
      <c r="C66" s="6"/>
      <c r="D66" s="6"/>
      <c r="E66" s="39"/>
      <c r="F66" s="6"/>
      <c r="G66" s="6"/>
      <c r="H66" s="26">
        <v>0</v>
      </c>
      <c r="I66" s="21"/>
      <c r="J66" s="49" t="str">
        <f t="shared" ref="J66" si="43">B67</f>
        <v>-</v>
      </c>
      <c r="K66" s="21"/>
    </row>
    <row r="67" spans="1:11" ht="14.1" customHeight="1" x14ac:dyDescent="0.3">
      <c r="A67" s="20"/>
      <c r="B67" s="57" t="s">
        <v>22</v>
      </c>
      <c r="C67" s="6"/>
      <c r="D67" s="6"/>
      <c r="E67" s="39"/>
      <c r="F67" s="6"/>
      <c r="G67" s="6"/>
      <c r="H67" s="27"/>
      <c r="I67" s="22"/>
      <c r="J67" s="50"/>
      <c r="K67" s="22"/>
    </row>
    <row r="68" spans="1:11" ht="14.1" customHeight="1" x14ac:dyDescent="0.3">
      <c r="A68" s="20"/>
      <c r="B68" s="56" t="s">
        <v>22</v>
      </c>
      <c r="C68" s="6"/>
      <c r="D68" s="6"/>
      <c r="E68" s="39"/>
      <c r="F68" s="6"/>
      <c r="G68" s="6"/>
      <c r="H68" s="26">
        <v>0</v>
      </c>
      <c r="I68" s="21"/>
      <c r="J68" s="49" t="str">
        <f t="shared" ref="J68" si="44">B69</f>
        <v>-</v>
      </c>
      <c r="K68" s="21"/>
    </row>
    <row r="69" spans="1:11" ht="14.1" customHeight="1" x14ac:dyDescent="0.3">
      <c r="A69" s="20"/>
      <c r="B69" s="57" t="s">
        <v>22</v>
      </c>
      <c r="C69" s="6"/>
      <c r="D69" s="6"/>
      <c r="E69" s="39"/>
      <c r="F69" s="6"/>
      <c r="G69" s="6"/>
      <c r="H69" s="27"/>
      <c r="I69" s="22"/>
      <c r="J69" s="50"/>
      <c r="K69" s="22"/>
    </row>
    <row r="70" spans="1:11" ht="14.1" customHeight="1" x14ac:dyDescent="0.3">
      <c r="A70" s="58" t="s">
        <v>90</v>
      </c>
      <c r="B70" s="43"/>
      <c r="C70" s="11"/>
      <c r="D70" s="11"/>
      <c r="E70" s="41"/>
      <c r="F70" s="11"/>
      <c r="G70" s="11"/>
      <c r="H70" s="34"/>
      <c r="I70" s="16"/>
      <c r="J70" s="34"/>
      <c r="K70" s="16"/>
    </row>
    <row r="71" spans="1:11" ht="14.1" customHeight="1" x14ac:dyDescent="0.3">
      <c r="A71" s="1"/>
      <c r="B71" s="42"/>
      <c r="C71" s="1"/>
      <c r="D71" s="1"/>
      <c r="E71" s="42"/>
      <c r="F71" s="1"/>
      <c r="G71" s="1"/>
      <c r="H71" s="36"/>
      <c r="I71" s="17"/>
      <c r="J71" s="36"/>
      <c r="K71" s="17"/>
    </row>
    <row r="72" spans="1:11" ht="14.1" customHeight="1" x14ac:dyDescent="0.3">
      <c r="A72" s="1"/>
      <c r="B72" s="42"/>
      <c r="C72" s="1"/>
      <c r="D72" s="1"/>
      <c r="E72" s="42"/>
      <c r="F72" s="1"/>
      <c r="G72" s="1"/>
      <c r="H72" s="36"/>
      <c r="I72" s="17"/>
      <c r="J72" s="36"/>
      <c r="K72" s="17"/>
    </row>
    <row r="73" spans="1:11" ht="14.1" customHeight="1" x14ac:dyDescent="0.3"/>
    <row r="74" spans="1:11" ht="14.1" customHeight="1" x14ac:dyDescent="0.3"/>
    <row r="75" spans="1:11" ht="14.1" customHeight="1" x14ac:dyDescent="0.3"/>
    <row r="76" spans="1:11" ht="14.1" customHeight="1" x14ac:dyDescent="0.3"/>
    <row r="77" spans="1:11" ht="14.1" customHeight="1" x14ac:dyDescent="0.3"/>
    <row r="78" spans="1:11" ht="14.1" customHeight="1" x14ac:dyDescent="0.3"/>
    <row r="79" spans="1:11" ht="14.1" customHeight="1" x14ac:dyDescent="0.3"/>
    <row r="80" spans="1:11" ht="14.1" customHeight="1" x14ac:dyDescent="0.3"/>
    <row r="81" ht="14.1" customHeight="1" x14ac:dyDescent="0.3"/>
    <row r="82" ht="14.1" customHeight="1" x14ac:dyDescent="0.3"/>
    <row r="83" ht="14.1" customHeight="1" x14ac:dyDescent="0.3"/>
    <row r="84" ht="14.1" customHeight="1" x14ac:dyDescent="0.3"/>
    <row r="85" ht="14.1" customHeight="1" x14ac:dyDescent="0.3"/>
    <row r="86" ht="14.1" customHeight="1" x14ac:dyDescent="0.3"/>
    <row r="87" ht="14.1" customHeight="1" x14ac:dyDescent="0.3"/>
    <row r="88" ht="14.1" customHeight="1" x14ac:dyDescent="0.3"/>
    <row r="89" ht="14.1" customHeight="1" x14ac:dyDescent="0.3"/>
    <row r="90" ht="14.1" customHeight="1" x14ac:dyDescent="0.3"/>
    <row r="91" ht="14.1" customHeight="1" x14ac:dyDescent="0.3"/>
    <row r="92" ht="14.1" customHeight="1" x14ac:dyDescent="0.3"/>
    <row r="93" ht="14.1" customHeight="1" x14ac:dyDescent="0.3"/>
    <row r="94" ht="14.1" customHeight="1" x14ac:dyDescent="0.3"/>
    <row r="95" ht="14.1" customHeight="1" x14ac:dyDescent="0.3"/>
    <row r="96" ht="14.1" customHeight="1" x14ac:dyDescent="0.3"/>
    <row r="97" ht="14.1" customHeight="1" x14ac:dyDescent="0.3"/>
    <row r="98" ht="14.1" customHeight="1" x14ac:dyDescent="0.3"/>
    <row r="99" ht="14.1" customHeight="1" x14ac:dyDescent="0.3"/>
    <row r="100" ht="14.1" customHeight="1" x14ac:dyDescent="0.3"/>
    <row r="101" ht="14.1" customHeight="1" x14ac:dyDescent="0.3"/>
    <row r="102" ht="14.1" customHeight="1" x14ac:dyDescent="0.3"/>
    <row r="103" ht="14.1" customHeight="1" x14ac:dyDescent="0.3"/>
    <row r="104" ht="14.1" customHeight="1" x14ac:dyDescent="0.3"/>
    <row r="105" ht="14.1" customHeight="1" x14ac:dyDescent="0.3"/>
    <row r="106" ht="14.1" customHeight="1" x14ac:dyDescent="0.3"/>
    <row r="107" ht="14.1" customHeight="1" x14ac:dyDescent="0.3"/>
    <row r="108" ht="14.1" customHeight="1" x14ac:dyDescent="0.3"/>
    <row r="109" ht="14.1" customHeight="1" x14ac:dyDescent="0.3"/>
    <row r="110" ht="14.1" customHeight="1" x14ac:dyDescent="0.3"/>
    <row r="111" ht="14.1" customHeight="1" x14ac:dyDescent="0.3"/>
    <row r="112" ht="14.1" customHeight="1" x14ac:dyDescent="0.3"/>
    <row r="113" ht="14.1" customHeight="1" x14ac:dyDescent="0.3"/>
    <row r="114" ht="14.1" customHeight="1" x14ac:dyDescent="0.3"/>
    <row r="115" ht="14.1" customHeight="1" x14ac:dyDescent="0.3"/>
    <row r="116" ht="14.1" customHeight="1" x14ac:dyDescent="0.3"/>
    <row r="117" ht="14.1" customHeight="1" x14ac:dyDescent="0.3"/>
    <row r="118" ht="14.1" customHeight="1" x14ac:dyDescent="0.3"/>
    <row r="119" ht="14.1" customHeight="1" x14ac:dyDescent="0.3"/>
  </sheetData>
  <mergeCells count="165">
    <mergeCell ref="A68:A69"/>
    <mergeCell ref="H68:H69"/>
    <mergeCell ref="I68:I69"/>
    <mergeCell ref="J68:J69"/>
    <mergeCell ref="K68:K69"/>
    <mergeCell ref="A64:A65"/>
    <mergeCell ref="H64:H65"/>
    <mergeCell ref="I64:I65"/>
    <mergeCell ref="J64:J65"/>
    <mergeCell ref="K64:K65"/>
    <mergeCell ref="A66:A67"/>
    <mergeCell ref="H66:H67"/>
    <mergeCell ref="I66:I67"/>
    <mergeCell ref="J66:J67"/>
    <mergeCell ref="K66:K67"/>
    <mergeCell ref="A60:A61"/>
    <mergeCell ref="H60:H61"/>
    <mergeCell ref="I60:I61"/>
    <mergeCell ref="J60:J61"/>
    <mergeCell ref="K60:K61"/>
    <mergeCell ref="A62:A63"/>
    <mergeCell ref="H62:H63"/>
    <mergeCell ref="I62:I63"/>
    <mergeCell ref="J62:J63"/>
    <mergeCell ref="K62:K63"/>
    <mergeCell ref="A56:A57"/>
    <mergeCell ref="H56:H57"/>
    <mergeCell ref="I56:I57"/>
    <mergeCell ref="J56:J57"/>
    <mergeCell ref="K56:K57"/>
    <mergeCell ref="A58:A59"/>
    <mergeCell ref="H58:H59"/>
    <mergeCell ref="I58:I59"/>
    <mergeCell ref="J58:J59"/>
    <mergeCell ref="K58:K59"/>
    <mergeCell ref="A52:A53"/>
    <mergeCell ref="H52:H53"/>
    <mergeCell ref="I52:I53"/>
    <mergeCell ref="J52:J53"/>
    <mergeCell ref="K52:K53"/>
    <mergeCell ref="A54:A55"/>
    <mergeCell ref="H54:H55"/>
    <mergeCell ref="I54:I55"/>
    <mergeCell ref="J54:J55"/>
    <mergeCell ref="K54:K55"/>
    <mergeCell ref="A48:A49"/>
    <mergeCell ref="H48:H49"/>
    <mergeCell ref="I48:I49"/>
    <mergeCell ref="J48:J49"/>
    <mergeCell ref="K48:K49"/>
    <mergeCell ref="A50:A51"/>
    <mergeCell ref="H50:H51"/>
    <mergeCell ref="I50:I51"/>
    <mergeCell ref="J50:J51"/>
    <mergeCell ref="K50:K51"/>
    <mergeCell ref="A44:A45"/>
    <mergeCell ref="H44:H45"/>
    <mergeCell ref="I44:I45"/>
    <mergeCell ref="J44:J45"/>
    <mergeCell ref="K44:K45"/>
    <mergeCell ref="A46:A47"/>
    <mergeCell ref="H46:H47"/>
    <mergeCell ref="I46:I47"/>
    <mergeCell ref="J46:J47"/>
    <mergeCell ref="K46:K47"/>
    <mergeCell ref="A40:A41"/>
    <mergeCell ref="H40:H41"/>
    <mergeCell ref="I40:I41"/>
    <mergeCell ref="J40:J41"/>
    <mergeCell ref="K40:K41"/>
    <mergeCell ref="A42:A43"/>
    <mergeCell ref="H42:H43"/>
    <mergeCell ref="I42:I43"/>
    <mergeCell ref="J42:J43"/>
    <mergeCell ref="K42:K43"/>
    <mergeCell ref="A36:A37"/>
    <mergeCell ref="H36:H37"/>
    <mergeCell ref="I36:I37"/>
    <mergeCell ref="J36:J37"/>
    <mergeCell ref="K36:K37"/>
    <mergeCell ref="A38:A39"/>
    <mergeCell ref="H38:H39"/>
    <mergeCell ref="I38:I39"/>
    <mergeCell ref="J38:J39"/>
    <mergeCell ref="K38:K39"/>
    <mergeCell ref="A32:A33"/>
    <mergeCell ref="H32:H33"/>
    <mergeCell ref="I32:I33"/>
    <mergeCell ref="J32:J33"/>
    <mergeCell ref="K32:K33"/>
    <mergeCell ref="A34:A35"/>
    <mergeCell ref="H34:H35"/>
    <mergeCell ref="I34:I35"/>
    <mergeCell ref="J34:J35"/>
    <mergeCell ref="K34:K35"/>
    <mergeCell ref="A28:A29"/>
    <mergeCell ref="H28:H29"/>
    <mergeCell ref="I28:I29"/>
    <mergeCell ref="J28:J29"/>
    <mergeCell ref="K28:K29"/>
    <mergeCell ref="A30:A31"/>
    <mergeCell ref="H30:H31"/>
    <mergeCell ref="I30:I31"/>
    <mergeCell ref="J30:J31"/>
    <mergeCell ref="K30:K31"/>
    <mergeCell ref="A24:A25"/>
    <mergeCell ref="H24:H25"/>
    <mergeCell ref="I24:I25"/>
    <mergeCell ref="J24:J25"/>
    <mergeCell ref="K24:K25"/>
    <mergeCell ref="A26:A27"/>
    <mergeCell ref="H26:H27"/>
    <mergeCell ref="I26:I27"/>
    <mergeCell ref="J26:J27"/>
    <mergeCell ref="K26:K27"/>
    <mergeCell ref="A20:A21"/>
    <mergeCell ref="H20:H21"/>
    <mergeCell ref="I20:I21"/>
    <mergeCell ref="J20:J21"/>
    <mergeCell ref="K20:K21"/>
    <mergeCell ref="A22:A23"/>
    <mergeCell ref="H22:H23"/>
    <mergeCell ref="I22:I23"/>
    <mergeCell ref="J22:J23"/>
    <mergeCell ref="K22:K23"/>
    <mergeCell ref="A16:A17"/>
    <mergeCell ref="H16:H17"/>
    <mergeCell ref="I16:I17"/>
    <mergeCell ref="J16:J17"/>
    <mergeCell ref="K16:K17"/>
    <mergeCell ref="A18:A19"/>
    <mergeCell ref="H18:H19"/>
    <mergeCell ref="I18:I19"/>
    <mergeCell ref="J18:J19"/>
    <mergeCell ref="K18:K19"/>
    <mergeCell ref="A12:A13"/>
    <mergeCell ref="H12:H13"/>
    <mergeCell ref="I12:I13"/>
    <mergeCell ref="J12:J13"/>
    <mergeCell ref="K12:K13"/>
    <mergeCell ref="A14:A15"/>
    <mergeCell ref="H14:H15"/>
    <mergeCell ref="I14:I15"/>
    <mergeCell ref="J14:J15"/>
    <mergeCell ref="K14:K15"/>
    <mergeCell ref="A8:A9"/>
    <mergeCell ref="H8:H9"/>
    <mergeCell ref="I8:I9"/>
    <mergeCell ref="J8:J9"/>
    <mergeCell ref="K8:K9"/>
    <mergeCell ref="A10:A11"/>
    <mergeCell ref="H10:H11"/>
    <mergeCell ref="I10:I11"/>
    <mergeCell ref="J10:J11"/>
    <mergeCell ref="K10:K11"/>
    <mergeCell ref="A1:K1"/>
    <mergeCell ref="B3:D3"/>
    <mergeCell ref="E3:G3"/>
    <mergeCell ref="H3:I3"/>
    <mergeCell ref="J3:K3"/>
    <mergeCell ref="A6:A7"/>
    <mergeCell ref="H6:H7"/>
    <mergeCell ref="I6:I7"/>
    <mergeCell ref="J6:J7"/>
    <mergeCell ref="K6:K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workbookViewId="0">
      <pane ySplit="4" topLeftCell="A38" activePane="bottomLeft" state="frozen"/>
      <selection pane="bottomLeft" activeCell="C70" sqref="C70"/>
    </sheetView>
  </sheetViews>
  <sheetFormatPr defaultRowHeight="13.5" x14ac:dyDescent="0.3"/>
  <cols>
    <col min="1" max="1" width="9" style="1"/>
    <col min="2" max="2" width="7.625" style="42" customWidth="1"/>
    <col min="3" max="4" width="7.625" style="1" customWidth="1"/>
    <col min="5" max="5" width="7.625" style="42" customWidth="1"/>
    <col min="6" max="7" width="7.625" style="1" customWidth="1"/>
    <col min="8" max="8" width="6.625" style="36" customWidth="1"/>
    <col min="9" max="9" width="6.625" style="17" customWidth="1"/>
    <col min="10" max="10" width="6.625" style="36" customWidth="1"/>
    <col min="11" max="11" width="6.625" style="17" customWidth="1"/>
    <col min="12" max="16384" width="9" style="1"/>
  </cols>
  <sheetData>
    <row r="1" spans="1:11" ht="31.5" x14ac:dyDescent="0.3">
      <c r="A1" s="46" t="s">
        <v>87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3" spans="1:11" ht="14.1" customHeight="1" x14ac:dyDescent="0.3">
      <c r="A3" s="12" t="s">
        <v>80</v>
      </c>
      <c r="B3" s="26" t="s">
        <v>1</v>
      </c>
      <c r="C3" s="27"/>
      <c r="D3" s="27"/>
      <c r="E3" s="26" t="s">
        <v>77</v>
      </c>
      <c r="F3" s="27"/>
      <c r="G3" s="27"/>
      <c r="H3" s="28" t="s">
        <v>53</v>
      </c>
      <c r="I3" s="29"/>
      <c r="J3" s="28" t="s">
        <v>54</v>
      </c>
      <c r="K3" s="30"/>
    </row>
    <row r="4" spans="1:11" ht="14.1" customHeight="1" x14ac:dyDescent="0.3">
      <c r="A4" s="12" t="s">
        <v>81</v>
      </c>
      <c r="B4" s="37" t="s">
        <v>57</v>
      </c>
      <c r="C4" s="12" t="s">
        <v>58</v>
      </c>
      <c r="D4" s="12" t="s">
        <v>59</v>
      </c>
      <c r="E4" s="37" t="s">
        <v>60</v>
      </c>
      <c r="F4" s="12" t="s">
        <v>61</v>
      </c>
      <c r="G4" s="12" t="s">
        <v>62</v>
      </c>
      <c r="H4" s="9" t="s">
        <v>8</v>
      </c>
      <c r="I4" s="52" t="s">
        <v>9</v>
      </c>
      <c r="J4" s="51" t="s">
        <v>8</v>
      </c>
      <c r="K4" s="52" t="s">
        <v>9</v>
      </c>
    </row>
    <row r="5" spans="1:11" s="2" customFormat="1" ht="14.1" customHeight="1" x14ac:dyDescent="0.3">
      <c r="A5" s="7" t="s">
        <v>2</v>
      </c>
      <c r="B5" s="38">
        <v>1815</v>
      </c>
      <c r="C5" s="7"/>
      <c r="D5" s="7"/>
      <c r="E5" s="38">
        <v>3655</v>
      </c>
      <c r="F5" s="7"/>
      <c r="G5" s="7"/>
      <c r="H5" s="9"/>
      <c r="I5" s="8"/>
      <c r="J5" s="9"/>
      <c r="K5" s="8"/>
    </row>
    <row r="6" spans="1:11" ht="14.1" customHeight="1" x14ac:dyDescent="0.3">
      <c r="A6" s="20" t="s">
        <v>24</v>
      </c>
      <c r="B6" s="39">
        <v>1815</v>
      </c>
      <c r="C6" s="6"/>
      <c r="D6" s="6"/>
      <c r="E6" s="39">
        <v>7166</v>
      </c>
      <c r="F6" s="6"/>
      <c r="G6" s="6"/>
      <c r="H6" s="49">
        <f>B7*1.1+E7</f>
        <v>1610.0474462740722</v>
      </c>
      <c r="I6" s="33">
        <v>2</v>
      </c>
      <c r="J6" s="49">
        <f>B7+E7*1.1</f>
        <v>1561.0521909014792</v>
      </c>
      <c r="K6" s="33">
        <v>2</v>
      </c>
    </row>
    <row r="7" spans="1:11" ht="14.1" customHeight="1" x14ac:dyDescent="0.3">
      <c r="A7" s="20"/>
      <c r="B7" s="40">
        <f>SUM(B5/B6)*1000</f>
        <v>1000</v>
      </c>
      <c r="C7" s="6"/>
      <c r="D7" s="6"/>
      <c r="E7" s="40">
        <f>SUM(E5/E6)*1000</f>
        <v>510.04744627407206</v>
      </c>
      <c r="F7" s="6"/>
      <c r="G7" s="6"/>
      <c r="H7" s="50"/>
      <c r="I7" s="33"/>
      <c r="J7" s="50"/>
      <c r="K7" s="33"/>
    </row>
    <row r="8" spans="1:11" ht="14.1" customHeight="1" x14ac:dyDescent="0.3">
      <c r="A8" s="20" t="s">
        <v>25</v>
      </c>
      <c r="B8" s="39">
        <v>1994</v>
      </c>
      <c r="C8" s="6"/>
      <c r="D8" s="6"/>
      <c r="E8" s="39">
        <v>3655</v>
      </c>
      <c r="F8" s="6"/>
      <c r="G8" s="6"/>
      <c r="H8" s="49">
        <f t="shared" ref="H8" si="0">B9*1.1+E9</f>
        <v>2001.2537612838514</v>
      </c>
      <c r="I8" s="33">
        <v>1</v>
      </c>
      <c r="J8" s="49">
        <f t="shared" ref="J8" si="1">B9+E9*1.1</f>
        <v>2010.2306920762285</v>
      </c>
      <c r="K8" s="33">
        <v>1</v>
      </c>
    </row>
    <row r="9" spans="1:11" ht="14.1" customHeight="1" x14ac:dyDescent="0.3">
      <c r="A9" s="20"/>
      <c r="B9" s="40">
        <f>SUM(B5/B8)*1000</f>
        <v>910.23069207622859</v>
      </c>
      <c r="C9" s="6"/>
      <c r="D9" s="6"/>
      <c r="E9" s="40">
        <f>SUM(E5/E8)*1000</f>
        <v>1000</v>
      </c>
      <c r="F9" s="6"/>
      <c r="G9" s="6"/>
      <c r="H9" s="50"/>
      <c r="I9" s="33"/>
      <c r="J9" s="50"/>
      <c r="K9" s="33"/>
    </row>
    <row r="10" spans="1:11" ht="14.1" customHeight="1" x14ac:dyDescent="0.3">
      <c r="A10" s="20" t="s">
        <v>26</v>
      </c>
      <c r="B10" s="39">
        <v>2001</v>
      </c>
      <c r="C10" s="6"/>
      <c r="D10" s="6"/>
      <c r="E10" s="39">
        <v>6291</v>
      </c>
      <c r="F10" s="6"/>
      <c r="G10" s="6"/>
      <c r="H10" s="49">
        <f t="shared" ref="H10" si="2">B11*1.1+E11</f>
        <v>1578.7398384737055</v>
      </c>
      <c r="I10" s="33">
        <v>3</v>
      </c>
      <c r="J10" s="49">
        <f t="shared" ref="J10" si="3">B11+E11*1.1</f>
        <v>1546.134062201136</v>
      </c>
      <c r="K10" s="33">
        <v>3</v>
      </c>
    </row>
    <row r="11" spans="1:11" ht="14.1" customHeight="1" x14ac:dyDescent="0.3">
      <c r="A11" s="20"/>
      <c r="B11" s="40">
        <f>SUM(B5/B10)*1000</f>
        <v>907.04647676161915</v>
      </c>
      <c r="C11" s="6"/>
      <c r="D11" s="6"/>
      <c r="E11" s="40">
        <f>SUM(E5/E10)*1000</f>
        <v>580.98871403592432</v>
      </c>
      <c r="F11" s="6"/>
      <c r="G11" s="6"/>
      <c r="H11" s="50"/>
      <c r="I11" s="33"/>
      <c r="J11" s="50"/>
      <c r="K11" s="33"/>
    </row>
    <row r="12" spans="1:11" ht="14.1" customHeight="1" x14ac:dyDescent="0.3">
      <c r="A12" s="20" t="s">
        <v>27</v>
      </c>
      <c r="B12" s="39">
        <v>2276</v>
      </c>
      <c r="C12" s="6"/>
      <c r="D12" s="6"/>
      <c r="E12" s="39">
        <v>6897</v>
      </c>
      <c r="F12" s="6"/>
      <c r="G12" s="6"/>
      <c r="H12" s="49">
        <f t="shared" ref="H12" si="4">B13*1.1+E13</f>
        <v>1407.1373904193592</v>
      </c>
      <c r="I12" s="33">
        <v>4</v>
      </c>
      <c r="J12" s="49">
        <f t="shared" ref="J12" si="5">B13+E13*1.1</f>
        <v>1380.3862788461809</v>
      </c>
      <c r="K12" s="33">
        <v>4</v>
      </c>
    </row>
    <row r="13" spans="1:11" ht="14.1" customHeight="1" x14ac:dyDescent="0.3">
      <c r="A13" s="20"/>
      <c r="B13" s="40">
        <f>SUM(B5/B12)*1000</f>
        <v>797.45166959578205</v>
      </c>
      <c r="C13" s="6"/>
      <c r="D13" s="6"/>
      <c r="E13" s="40">
        <f>SUM(E5/E12)*1000</f>
        <v>529.94055386399884</v>
      </c>
      <c r="F13" s="6"/>
      <c r="G13" s="6"/>
      <c r="H13" s="50"/>
      <c r="I13" s="33"/>
      <c r="J13" s="50"/>
      <c r="K13" s="33"/>
    </row>
    <row r="14" spans="1:11" ht="14.1" customHeight="1" x14ac:dyDescent="0.3">
      <c r="A14" s="20" t="s">
        <v>28</v>
      </c>
      <c r="B14" s="39">
        <v>2298</v>
      </c>
      <c r="C14" s="6"/>
      <c r="D14" s="6"/>
      <c r="E14" s="39"/>
      <c r="F14" s="6"/>
      <c r="G14" s="6"/>
      <c r="H14" s="49">
        <f t="shared" ref="H14" si="6">B15*1.1+E15</f>
        <v>868.79895561357705</v>
      </c>
      <c r="I14" s="24">
        <v>7</v>
      </c>
      <c r="J14" s="49">
        <f t="shared" ref="J14" si="7">B15+E15*1.1</f>
        <v>789.81723237597907</v>
      </c>
      <c r="K14" s="24">
        <v>8</v>
      </c>
    </row>
    <row r="15" spans="1:11" ht="14.1" customHeight="1" x14ac:dyDescent="0.3">
      <c r="A15" s="20"/>
      <c r="B15" s="40">
        <f>SUM(B5/B14)*1000</f>
        <v>789.81723237597907</v>
      </c>
      <c r="C15" s="6"/>
      <c r="D15" s="6"/>
      <c r="E15" s="39"/>
      <c r="F15" s="6"/>
      <c r="G15" s="6"/>
      <c r="H15" s="50"/>
      <c r="I15" s="24"/>
      <c r="J15" s="50"/>
      <c r="K15" s="24"/>
    </row>
    <row r="16" spans="1:11" ht="14.1" customHeight="1" x14ac:dyDescent="0.3">
      <c r="A16" s="20" t="s">
        <v>29</v>
      </c>
      <c r="B16" s="39">
        <v>2353</v>
      </c>
      <c r="C16" s="6"/>
      <c r="D16" s="6"/>
      <c r="E16" s="39"/>
      <c r="F16" s="6"/>
      <c r="G16" s="6"/>
      <c r="H16" s="49">
        <f t="shared" ref="H16" si="8">B17*1.1+E17</f>
        <v>848.49128771780715</v>
      </c>
      <c r="I16" s="24">
        <v>8</v>
      </c>
      <c r="J16" s="49">
        <f t="shared" ref="J16" si="9">B17+E17*1.1</f>
        <v>771.35571610709735</v>
      </c>
      <c r="K16" s="24">
        <v>9</v>
      </c>
    </row>
    <row r="17" spans="1:11" ht="14.1" customHeight="1" x14ac:dyDescent="0.3">
      <c r="A17" s="20"/>
      <c r="B17" s="40">
        <f>SUM(B5/B16)*1000</f>
        <v>771.35571610709735</v>
      </c>
      <c r="C17" s="6"/>
      <c r="D17" s="6"/>
      <c r="E17" s="39"/>
      <c r="F17" s="6"/>
      <c r="G17" s="6"/>
      <c r="H17" s="50"/>
      <c r="I17" s="24"/>
      <c r="J17" s="50"/>
      <c r="K17" s="24"/>
    </row>
    <row r="18" spans="1:11" ht="14.1" customHeight="1" x14ac:dyDescent="0.3">
      <c r="A18" s="20" t="s">
        <v>30</v>
      </c>
      <c r="B18" s="39">
        <v>2511</v>
      </c>
      <c r="C18" s="6"/>
      <c r="D18" s="6"/>
      <c r="E18" s="39"/>
      <c r="F18" s="6"/>
      <c r="G18" s="6"/>
      <c r="H18" s="49">
        <f t="shared" ref="H18" si="10">B19*1.1+E19</f>
        <v>795.10155316606938</v>
      </c>
      <c r="I18" s="24">
        <v>9</v>
      </c>
      <c r="J18" s="49">
        <f t="shared" ref="J18" si="11">B19+E19*1.1</f>
        <v>722.81959378733575</v>
      </c>
      <c r="K18" s="24">
        <v>11</v>
      </c>
    </row>
    <row r="19" spans="1:11" ht="14.1" customHeight="1" x14ac:dyDescent="0.3">
      <c r="A19" s="20"/>
      <c r="B19" s="40">
        <f>SUM(B5/B18)*1000</f>
        <v>722.81959378733575</v>
      </c>
      <c r="C19" s="6"/>
      <c r="D19" s="6"/>
      <c r="E19" s="39"/>
      <c r="F19" s="6"/>
      <c r="G19" s="6"/>
      <c r="H19" s="50"/>
      <c r="I19" s="24"/>
      <c r="J19" s="50"/>
      <c r="K19" s="24"/>
    </row>
    <row r="20" spans="1:11" ht="14.1" customHeight="1" x14ac:dyDescent="0.3">
      <c r="A20" s="20" t="s">
        <v>31</v>
      </c>
      <c r="B20" s="39">
        <v>2555</v>
      </c>
      <c r="C20" s="6"/>
      <c r="D20" s="6"/>
      <c r="E20" s="39">
        <v>7698</v>
      </c>
      <c r="F20" s="6"/>
      <c r="G20" s="6"/>
      <c r="H20" s="49">
        <f t="shared" ref="H20" si="12">B21*1.1+E21</f>
        <v>1256.2076509566873</v>
      </c>
      <c r="I20" s="24">
        <v>6</v>
      </c>
      <c r="J20" s="49">
        <f t="shared" ref="J20" si="13">B21+E21*1.1</f>
        <v>1232.6503338605753</v>
      </c>
      <c r="K20" s="24">
        <v>6</v>
      </c>
    </row>
    <row r="21" spans="1:11" ht="14.1" customHeight="1" x14ac:dyDescent="0.3">
      <c r="A21" s="20"/>
      <c r="B21" s="40">
        <f>SUM(B5/B20)*1000</f>
        <v>710.3718199608611</v>
      </c>
      <c r="C21" s="6"/>
      <c r="D21" s="6"/>
      <c r="E21" s="40">
        <f>SUM(E5/E20)*1000</f>
        <v>474.79864899974018</v>
      </c>
      <c r="F21" s="6"/>
      <c r="G21" s="6"/>
      <c r="H21" s="50"/>
      <c r="I21" s="24"/>
      <c r="J21" s="50"/>
      <c r="K21" s="24"/>
    </row>
    <row r="22" spans="1:11" ht="14.1" customHeight="1" x14ac:dyDescent="0.3">
      <c r="A22" s="20" t="s">
        <v>32</v>
      </c>
      <c r="B22" s="39">
        <v>2594</v>
      </c>
      <c r="C22" s="6"/>
      <c r="D22" s="6"/>
      <c r="E22" s="39"/>
      <c r="F22" s="6"/>
      <c r="G22" s="6"/>
      <c r="H22" s="49">
        <f t="shared" ref="H22" si="14">B23*1.1+E23</f>
        <v>769.66075558982277</v>
      </c>
      <c r="I22" s="24">
        <v>10</v>
      </c>
      <c r="J22" s="49">
        <f t="shared" ref="J22" si="15">B23+E23*1.1</f>
        <v>699.69159599074794</v>
      </c>
      <c r="K22" s="24">
        <v>13</v>
      </c>
    </row>
    <row r="23" spans="1:11" ht="14.1" customHeight="1" x14ac:dyDescent="0.3">
      <c r="A23" s="20"/>
      <c r="B23" s="40">
        <f>SUM(B5/B22)*1000</f>
        <v>699.69159599074794</v>
      </c>
      <c r="C23" s="6"/>
      <c r="D23" s="6"/>
      <c r="E23" s="39"/>
      <c r="F23" s="6"/>
      <c r="G23" s="6"/>
      <c r="H23" s="50"/>
      <c r="I23" s="24"/>
      <c r="J23" s="50"/>
      <c r="K23" s="24"/>
    </row>
    <row r="24" spans="1:11" ht="14.1" customHeight="1" x14ac:dyDescent="0.3">
      <c r="A24" s="20" t="s">
        <v>33</v>
      </c>
      <c r="B24" s="39">
        <v>2744</v>
      </c>
      <c r="C24" s="6"/>
      <c r="D24" s="6"/>
      <c r="E24" s="39"/>
      <c r="F24" s="6"/>
      <c r="G24" s="6"/>
      <c r="H24" s="49">
        <f t="shared" ref="H24" si="16">B25*1.1+E25</f>
        <v>727.58746355685139</v>
      </c>
      <c r="I24" s="24">
        <v>12</v>
      </c>
      <c r="J24" s="49">
        <f t="shared" ref="J24" si="17">B25+E25*1.1</f>
        <v>661.44314868804668</v>
      </c>
      <c r="K24" s="24">
        <v>15</v>
      </c>
    </row>
    <row r="25" spans="1:11" ht="14.1" customHeight="1" x14ac:dyDescent="0.3">
      <c r="A25" s="20"/>
      <c r="B25" s="40">
        <f>SUM(B5/B24)*1000</f>
        <v>661.44314868804668</v>
      </c>
      <c r="C25" s="6"/>
      <c r="D25" s="6"/>
      <c r="E25" s="39"/>
      <c r="F25" s="6"/>
      <c r="G25" s="6"/>
      <c r="H25" s="50"/>
      <c r="I25" s="24"/>
      <c r="J25" s="50"/>
      <c r="K25" s="24"/>
    </row>
    <row r="26" spans="1:11" ht="14.1" customHeight="1" x14ac:dyDescent="0.3">
      <c r="A26" s="20" t="s">
        <v>34</v>
      </c>
      <c r="B26" s="39">
        <v>3404</v>
      </c>
      <c r="C26" s="6"/>
      <c r="D26" s="6"/>
      <c r="E26" s="39">
        <v>5223</v>
      </c>
      <c r="F26" s="6"/>
      <c r="G26" s="6"/>
      <c r="H26" s="49">
        <f t="shared" ref="H26" si="18">B27*1.1+E27</f>
        <v>1286.3052567588941</v>
      </c>
      <c r="I26" s="24">
        <v>5</v>
      </c>
      <c r="J26" s="49">
        <f t="shared" ref="J26" si="19">B27+E27*1.1</f>
        <v>1302.964572094008</v>
      </c>
      <c r="K26" s="24">
        <v>5</v>
      </c>
    </row>
    <row r="27" spans="1:11" ht="14.1" customHeight="1" x14ac:dyDescent="0.3">
      <c r="A27" s="20"/>
      <c r="B27" s="40">
        <f>SUM(B5/B26)*1000</f>
        <v>533.19623971797876</v>
      </c>
      <c r="C27" s="6"/>
      <c r="D27" s="6"/>
      <c r="E27" s="40">
        <f>SUM(E5/E26)*1000</f>
        <v>699.78939306911741</v>
      </c>
      <c r="F27" s="6"/>
      <c r="G27" s="6"/>
      <c r="H27" s="50"/>
      <c r="I27" s="24"/>
      <c r="J27" s="50"/>
      <c r="K27" s="24"/>
    </row>
    <row r="28" spans="1:11" ht="14.1" customHeight="1" x14ac:dyDescent="0.3">
      <c r="A28" s="20" t="s">
        <v>35</v>
      </c>
      <c r="B28" s="39">
        <v>3884</v>
      </c>
      <c r="C28" s="6"/>
      <c r="D28" s="6"/>
      <c r="E28" s="39"/>
      <c r="F28" s="6"/>
      <c r="G28" s="6"/>
      <c r="H28" s="49">
        <f t="shared" ref="H28" si="20">B29*1.1+E29</f>
        <v>514.03192584963961</v>
      </c>
      <c r="I28" s="24">
        <v>17</v>
      </c>
      <c r="J28" s="49">
        <f t="shared" ref="J28" si="21">B29+E29*1.1</f>
        <v>467.3017507723996</v>
      </c>
      <c r="K28" s="24">
        <v>18</v>
      </c>
    </row>
    <row r="29" spans="1:11" ht="14.1" customHeight="1" x14ac:dyDescent="0.3">
      <c r="A29" s="20"/>
      <c r="B29" s="40">
        <f>SUM(B5/B28)*1000</f>
        <v>467.3017507723996</v>
      </c>
      <c r="C29" s="6"/>
      <c r="D29" s="6"/>
      <c r="E29" s="39"/>
      <c r="F29" s="6"/>
      <c r="G29" s="6"/>
      <c r="H29" s="50"/>
      <c r="I29" s="24"/>
      <c r="J29" s="50"/>
      <c r="K29" s="24"/>
    </row>
    <row r="30" spans="1:11" ht="14.1" customHeight="1" x14ac:dyDescent="0.3">
      <c r="A30" s="20" t="s">
        <v>36</v>
      </c>
      <c r="B30" s="39">
        <v>4220</v>
      </c>
      <c r="C30" s="6"/>
      <c r="D30" s="6"/>
      <c r="E30" s="39">
        <v>0</v>
      </c>
      <c r="F30" s="6"/>
      <c r="G30" s="6"/>
      <c r="H30" s="49">
        <f t="shared" ref="H30" si="22">B31*1.1+E31</f>
        <v>473.10426540284368</v>
      </c>
      <c r="I30" s="24">
        <v>19</v>
      </c>
      <c r="J30" s="49">
        <f t="shared" ref="J30" si="23">B31+E31*1.1</f>
        <v>430.09478672985784</v>
      </c>
      <c r="K30" s="24">
        <v>19</v>
      </c>
    </row>
    <row r="31" spans="1:11" ht="14.1" customHeight="1" x14ac:dyDescent="0.3">
      <c r="A31" s="20"/>
      <c r="B31" s="40">
        <f>SUM(B5/B30)*1000</f>
        <v>430.09478672985784</v>
      </c>
      <c r="C31" s="6"/>
      <c r="D31" s="6"/>
      <c r="E31" s="39">
        <v>0</v>
      </c>
      <c r="F31" s="6"/>
      <c r="G31" s="6"/>
      <c r="H31" s="50"/>
      <c r="I31" s="24"/>
      <c r="J31" s="50"/>
      <c r="K31" s="24"/>
    </row>
    <row r="32" spans="1:11" ht="14.1" customHeight="1" x14ac:dyDescent="0.3">
      <c r="A32" s="20" t="s">
        <v>69</v>
      </c>
      <c r="B32" s="39">
        <v>0</v>
      </c>
      <c r="C32" s="6"/>
      <c r="D32" s="6"/>
      <c r="E32" s="39">
        <v>5005</v>
      </c>
      <c r="F32" s="6"/>
      <c r="G32" s="6"/>
      <c r="H32" s="49">
        <f t="shared" ref="H32" si="24">B33*1.1+E33</f>
        <v>730.2697302697303</v>
      </c>
      <c r="I32" s="24">
        <v>11</v>
      </c>
      <c r="J32" s="49">
        <f t="shared" ref="J32" si="25">B33+E33*1.1</f>
        <v>803.29670329670341</v>
      </c>
      <c r="K32" s="24">
        <v>7</v>
      </c>
    </row>
    <row r="33" spans="1:11" ht="14.1" customHeight="1" x14ac:dyDescent="0.3">
      <c r="A33" s="20"/>
      <c r="B33" s="40">
        <v>0</v>
      </c>
      <c r="C33" s="6"/>
      <c r="D33" s="6"/>
      <c r="E33" s="40">
        <f>SUM(E5/E32)*1000</f>
        <v>730.2697302697303</v>
      </c>
      <c r="F33" s="6"/>
      <c r="G33" s="6"/>
      <c r="H33" s="50"/>
      <c r="I33" s="24"/>
      <c r="J33" s="50"/>
      <c r="K33" s="24"/>
    </row>
    <row r="34" spans="1:11" ht="14.1" customHeight="1" x14ac:dyDescent="0.3">
      <c r="A34" s="20" t="s">
        <v>70</v>
      </c>
      <c r="B34" s="39">
        <v>0</v>
      </c>
      <c r="C34" s="6"/>
      <c r="D34" s="6"/>
      <c r="E34" s="39">
        <v>5212</v>
      </c>
      <c r="F34" s="6"/>
      <c r="G34" s="6"/>
      <c r="H34" s="49">
        <f t="shared" ref="H34" si="26">B35*1.1+E35</f>
        <v>701.26630851880282</v>
      </c>
      <c r="I34" s="24">
        <v>13</v>
      </c>
      <c r="J34" s="49">
        <f t="shared" ref="J34" si="27">B35+E35*1.1</f>
        <v>771.39293937068317</v>
      </c>
      <c r="K34" s="24">
        <v>9</v>
      </c>
    </row>
    <row r="35" spans="1:11" ht="14.1" customHeight="1" x14ac:dyDescent="0.3">
      <c r="A35" s="20"/>
      <c r="B35" s="40">
        <v>0</v>
      </c>
      <c r="C35" s="6"/>
      <c r="D35" s="6"/>
      <c r="E35" s="40">
        <f>SUM(E5/E34)*1000</f>
        <v>701.26630851880282</v>
      </c>
      <c r="F35" s="6"/>
      <c r="G35" s="6"/>
      <c r="H35" s="50"/>
      <c r="I35" s="24"/>
      <c r="J35" s="50"/>
      <c r="K35" s="24"/>
    </row>
    <row r="36" spans="1:11" ht="14.1" customHeight="1" x14ac:dyDescent="0.3">
      <c r="A36" s="20" t="s">
        <v>71</v>
      </c>
      <c r="B36" s="39">
        <v>0</v>
      </c>
      <c r="C36" s="6"/>
      <c r="D36" s="6"/>
      <c r="E36" s="39">
        <v>5586</v>
      </c>
      <c r="F36" s="6"/>
      <c r="G36" s="6"/>
      <c r="H36" s="49">
        <f t="shared" ref="H36" si="28">B37*1.1+E37</f>
        <v>654.31435732187617</v>
      </c>
      <c r="I36" s="24">
        <v>14</v>
      </c>
      <c r="J36" s="49">
        <f t="shared" ref="J36" si="29">B37+E37*1.1</f>
        <v>719.74579305406382</v>
      </c>
      <c r="K36" s="24">
        <v>12</v>
      </c>
    </row>
    <row r="37" spans="1:11" ht="14.1" customHeight="1" x14ac:dyDescent="0.3">
      <c r="A37" s="20"/>
      <c r="B37" s="40">
        <v>0</v>
      </c>
      <c r="C37" s="6"/>
      <c r="D37" s="6"/>
      <c r="E37" s="40">
        <f>SUM(E5/E36)*1000</f>
        <v>654.31435732187617</v>
      </c>
      <c r="F37" s="6"/>
      <c r="G37" s="6"/>
      <c r="H37" s="50"/>
      <c r="I37" s="24"/>
      <c r="J37" s="50"/>
      <c r="K37" s="24"/>
    </row>
    <row r="38" spans="1:11" ht="14.1" customHeight="1" x14ac:dyDescent="0.3">
      <c r="A38" s="20" t="s">
        <v>72</v>
      </c>
      <c r="B38" s="39">
        <v>0</v>
      </c>
      <c r="C38" s="6"/>
      <c r="D38" s="6"/>
      <c r="E38" s="39">
        <v>5771</v>
      </c>
      <c r="F38" s="6"/>
      <c r="G38" s="6"/>
      <c r="H38" s="49">
        <f t="shared" ref="H38" si="30">B39*1.1+E39</f>
        <v>633.33910933980246</v>
      </c>
      <c r="I38" s="24">
        <v>15</v>
      </c>
      <c r="J38" s="49">
        <f t="shared" ref="J38" si="31">B39+E39*1.1</f>
        <v>696.67302027378275</v>
      </c>
      <c r="K38" s="24">
        <v>14</v>
      </c>
    </row>
    <row r="39" spans="1:11" ht="14.1" customHeight="1" x14ac:dyDescent="0.3">
      <c r="A39" s="20"/>
      <c r="B39" s="40">
        <v>0</v>
      </c>
      <c r="C39" s="6"/>
      <c r="D39" s="6"/>
      <c r="E39" s="40">
        <f>SUM(E5/E38)*1000</f>
        <v>633.33910933980246</v>
      </c>
      <c r="F39" s="6"/>
      <c r="G39" s="6"/>
      <c r="H39" s="50"/>
      <c r="I39" s="24"/>
      <c r="J39" s="50"/>
      <c r="K39" s="24"/>
    </row>
    <row r="40" spans="1:11" ht="14.1" customHeight="1" x14ac:dyDescent="0.3">
      <c r="A40" s="20" t="s">
        <v>73</v>
      </c>
      <c r="B40" s="39">
        <v>0</v>
      </c>
      <c r="C40" s="6"/>
      <c r="D40" s="6"/>
      <c r="E40" s="39">
        <v>6456</v>
      </c>
      <c r="F40" s="6"/>
      <c r="G40" s="6"/>
      <c r="H40" s="49">
        <f t="shared" ref="H40" si="32">B41*1.1+E41</f>
        <v>566.14002478314751</v>
      </c>
      <c r="I40" s="24">
        <v>16</v>
      </c>
      <c r="J40" s="49">
        <f t="shared" ref="J40" si="33">B41+E41*1.1</f>
        <v>622.75402726146228</v>
      </c>
      <c r="K40" s="24">
        <v>16</v>
      </c>
    </row>
    <row r="41" spans="1:11" ht="14.1" customHeight="1" x14ac:dyDescent="0.3">
      <c r="A41" s="20"/>
      <c r="B41" s="40">
        <v>0</v>
      </c>
      <c r="C41" s="6"/>
      <c r="D41" s="6"/>
      <c r="E41" s="40">
        <f>SUM(E5/E40)*1000</f>
        <v>566.14002478314751</v>
      </c>
      <c r="F41" s="6"/>
      <c r="G41" s="6"/>
      <c r="H41" s="50"/>
      <c r="I41" s="24"/>
      <c r="J41" s="50"/>
      <c r="K41" s="24"/>
    </row>
    <row r="42" spans="1:11" ht="14.1" customHeight="1" x14ac:dyDescent="0.3">
      <c r="A42" s="20" t="s">
        <v>74</v>
      </c>
      <c r="B42" s="39">
        <v>0</v>
      </c>
      <c r="C42" s="6"/>
      <c r="D42" s="6"/>
      <c r="E42" s="39">
        <v>7427</v>
      </c>
      <c r="F42" s="6"/>
      <c r="G42" s="6"/>
      <c r="H42" s="49">
        <f t="shared" ref="H42" si="34">B43*1.1+E43</f>
        <v>492.12333378214623</v>
      </c>
      <c r="I42" s="24">
        <v>18</v>
      </c>
      <c r="J42" s="49">
        <f t="shared" ref="J42" si="35">B43+E43*1.1</f>
        <v>541.33566716036091</v>
      </c>
      <c r="K42" s="24">
        <v>17</v>
      </c>
    </row>
    <row r="43" spans="1:11" ht="14.1" customHeight="1" x14ac:dyDescent="0.3">
      <c r="A43" s="20"/>
      <c r="B43" s="40">
        <v>0</v>
      </c>
      <c r="C43" s="6"/>
      <c r="D43" s="6"/>
      <c r="E43" s="40">
        <f>SUM(E5/E42)*1000</f>
        <v>492.12333378214623</v>
      </c>
      <c r="F43" s="6"/>
      <c r="G43" s="6"/>
      <c r="H43" s="50"/>
      <c r="I43" s="24"/>
      <c r="J43" s="50"/>
      <c r="K43" s="24"/>
    </row>
    <row r="44" spans="1:11" ht="14.1" customHeight="1" x14ac:dyDescent="0.3">
      <c r="A44" s="20" t="s">
        <v>75</v>
      </c>
      <c r="B44" s="39"/>
      <c r="C44" s="6"/>
      <c r="D44" s="6"/>
      <c r="E44" s="39"/>
      <c r="F44" s="6"/>
      <c r="G44" s="6"/>
      <c r="H44" s="49">
        <f t="shared" ref="H44" si="36">B45*1.1+E45</f>
        <v>0</v>
      </c>
      <c r="I44" s="22"/>
      <c r="J44" s="49">
        <f t="shared" ref="J44" si="37">B45+E45*1.1</f>
        <v>0</v>
      </c>
      <c r="K44" s="22"/>
    </row>
    <row r="45" spans="1:11" ht="14.1" customHeight="1" x14ac:dyDescent="0.3">
      <c r="A45" s="20"/>
      <c r="B45" s="40"/>
      <c r="C45" s="6"/>
      <c r="D45" s="6"/>
      <c r="E45" s="39"/>
      <c r="F45" s="6"/>
      <c r="G45" s="6"/>
      <c r="H45" s="50"/>
      <c r="I45" s="22"/>
      <c r="J45" s="50"/>
      <c r="K45" s="22"/>
    </row>
    <row r="46" spans="1:11" ht="14.1" customHeight="1" x14ac:dyDescent="0.3">
      <c r="A46" s="20" t="s">
        <v>76</v>
      </c>
      <c r="B46" s="39"/>
      <c r="C46" s="6"/>
      <c r="D46" s="6"/>
      <c r="E46" s="39"/>
      <c r="F46" s="6"/>
      <c r="G46" s="6"/>
      <c r="H46" s="49">
        <f t="shared" ref="H46" si="38">B47*1.1+E47</f>
        <v>0</v>
      </c>
      <c r="I46" s="22"/>
      <c r="J46" s="49">
        <f t="shared" ref="J46" si="39">B47+E47*1.1</f>
        <v>0</v>
      </c>
      <c r="K46" s="22"/>
    </row>
    <row r="47" spans="1:11" ht="14.1" customHeight="1" x14ac:dyDescent="0.3">
      <c r="A47" s="20"/>
      <c r="B47" s="40"/>
      <c r="C47" s="6"/>
      <c r="D47" s="6"/>
      <c r="E47" s="39"/>
      <c r="F47" s="6"/>
      <c r="G47" s="6"/>
      <c r="H47" s="50"/>
      <c r="I47" s="22"/>
      <c r="J47" s="50"/>
      <c r="K47" s="22"/>
    </row>
    <row r="48" spans="1:11" ht="14.1" customHeight="1" x14ac:dyDescent="0.3">
      <c r="A48" s="20"/>
      <c r="B48" s="39"/>
      <c r="C48" s="6"/>
      <c r="D48" s="6"/>
      <c r="E48" s="39"/>
      <c r="F48" s="6"/>
      <c r="G48" s="6"/>
      <c r="H48" s="50"/>
      <c r="I48" s="22"/>
      <c r="J48" s="50"/>
      <c r="K48" s="22"/>
    </row>
    <row r="49" spans="1:11" ht="14.1" customHeight="1" x14ac:dyDescent="0.3">
      <c r="A49" s="20"/>
      <c r="B49" s="40"/>
      <c r="C49" s="6"/>
      <c r="D49" s="6"/>
      <c r="E49" s="39"/>
      <c r="F49" s="6"/>
      <c r="G49" s="6"/>
      <c r="H49" s="50"/>
      <c r="I49" s="22"/>
      <c r="J49" s="50"/>
      <c r="K49" s="22"/>
    </row>
    <row r="50" spans="1:11" ht="14.1" customHeight="1" x14ac:dyDescent="0.3">
      <c r="A50" s="20"/>
      <c r="B50" s="39"/>
      <c r="C50" s="6"/>
      <c r="D50" s="6"/>
      <c r="E50" s="39"/>
      <c r="F50" s="6"/>
      <c r="G50" s="6"/>
      <c r="H50" s="50"/>
      <c r="I50" s="22"/>
      <c r="J50" s="50"/>
      <c r="K50" s="22"/>
    </row>
    <row r="51" spans="1:11" ht="14.1" customHeight="1" x14ac:dyDescent="0.3">
      <c r="A51" s="20"/>
      <c r="B51" s="40"/>
      <c r="C51" s="6"/>
      <c r="D51" s="6"/>
      <c r="E51" s="39"/>
      <c r="F51" s="6"/>
      <c r="G51" s="6"/>
      <c r="H51" s="50"/>
      <c r="I51" s="22"/>
      <c r="J51" s="50"/>
      <c r="K51" s="22"/>
    </row>
    <row r="52" spans="1:11" ht="14.1" customHeight="1" x14ac:dyDescent="0.3">
      <c r="A52" s="20"/>
      <c r="B52" s="39"/>
      <c r="C52" s="6"/>
      <c r="D52" s="6"/>
      <c r="E52" s="39"/>
      <c r="F52" s="6"/>
      <c r="G52" s="6"/>
      <c r="H52" s="50"/>
      <c r="I52" s="22"/>
      <c r="J52" s="50"/>
      <c r="K52" s="22"/>
    </row>
    <row r="53" spans="1:11" ht="14.1" customHeight="1" x14ac:dyDescent="0.3">
      <c r="A53" s="20"/>
      <c r="B53" s="40"/>
      <c r="C53" s="6"/>
      <c r="D53" s="6"/>
      <c r="E53" s="39"/>
      <c r="F53" s="6"/>
      <c r="G53" s="6"/>
      <c r="H53" s="50"/>
      <c r="I53" s="22"/>
      <c r="J53" s="50"/>
      <c r="K53" s="22"/>
    </row>
    <row r="54" spans="1:11" ht="14.1" customHeight="1" x14ac:dyDescent="0.3">
      <c r="A54" s="20"/>
      <c r="B54" s="39"/>
      <c r="C54" s="6"/>
      <c r="D54" s="6"/>
      <c r="E54" s="39"/>
      <c r="F54" s="6"/>
      <c r="G54" s="6"/>
      <c r="H54" s="50"/>
      <c r="I54" s="22"/>
      <c r="J54" s="50"/>
      <c r="K54" s="22"/>
    </row>
    <row r="55" spans="1:11" ht="14.1" customHeight="1" x14ac:dyDescent="0.3">
      <c r="A55" s="20"/>
      <c r="B55" s="40"/>
      <c r="C55" s="6"/>
      <c r="D55" s="6"/>
      <c r="E55" s="39"/>
      <c r="F55" s="6"/>
      <c r="G55" s="6"/>
      <c r="H55" s="50"/>
      <c r="I55" s="22"/>
      <c r="J55" s="50"/>
      <c r="K55" s="22"/>
    </row>
    <row r="56" spans="1:11" ht="14.1" customHeight="1" x14ac:dyDescent="0.3">
      <c r="A56" s="20"/>
      <c r="B56" s="39"/>
      <c r="C56" s="6"/>
      <c r="D56" s="6"/>
      <c r="E56" s="39"/>
      <c r="F56" s="6"/>
      <c r="G56" s="6"/>
      <c r="H56" s="50"/>
      <c r="I56" s="22"/>
      <c r="J56" s="50"/>
      <c r="K56" s="22"/>
    </row>
    <row r="57" spans="1:11" ht="14.1" customHeight="1" x14ac:dyDescent="0.3">
      <c r="A57" s="20"/>
      <c r="B57" s="40"/>
      <c r="C57" s="6"/>
      <c r="D57" s="6"/>
      <c r="E57" s="39"/>
      <c r="F57" s="6"/>
      <c r="G57" s="6"/>
      <c r="H57" s="50"/>
      <c r="I57" s="22"/>
      <c r="J57" s="50"/>
      <c r="K57" s="22"/>
    </row>
    <row r="58" spans="1:11" ht="14.1" customHeight="1" x14ac:dyDescent="0.3">
      <c r="A58" s="20"/>
      <c r="B58" s="39"/>
      <c r="C58" s="6"/>
      <c r="D58" s="6"/>
      <c r="E58" s="39"/>
      <c r="F58" s="6"/>
      <c r="G58" s="6"/>
      <c r="H58" s="50"/>
      <c r="I58" s="22"/>
      <c r="J58" s="50"/>
      <c r="K58" s="22"/>
    </row>
    <row r="59" spans="1:11" ht="14.1" customHeight="1" x14ac:dyDescent="0.3">
      <c r="A59" s="20"/>
      <c r="B59" s="40"/>
      <c r="C59" s="6"/>
      <c r="D59" s="6"/>
      <c r="E59" s="39"/>
      <c r="F59" s="6"/>
      <c r="G59" s="6"/>
      <c r="H59" s="50"/>
      <c r="I59" s="22"/>
      <c r="J59" s="50"/>
      <c r="K59" s="22"/>
    </row>
    <row r="60" spans="1:11" ht="14.1" customHeight="1" x14ac:dyDescent="0.3">
      <c r="A60" s="20"/>
      <c r="B60" s="39"/>
      <c r="C60" s="6"/>
      <c r="D60" s="6"/>
      <c r="E60" s="39"/>
      <c r="F60" s="6"/>
      <c r="G60" s="6"/>
      <c r="H60" s="50"/>
      <c r="I60" s="22"/>
      <c r="J60" s="50"/>
      <c r="K60" s="22"/>
    </row>
    <row r="61" spans="1:11" ht="14.1" customHeight="1" x14ac:dyDescent="0.3">
      <c r="A61" s="20"/>
      <c r="B61" s="40"/>
      <c r="C61" s="6"/>
      <c r="D61" s="6"/>
      <c r="E61" s="39"/>
      <c r="F61" s="6"/>
      <c r="G61" s="6"/>
      <c r="H61" s="50"/>
      <c r="I61" s="22"/>
      <c r="J61" s="50"/>
      <c r="K61" s="22"/>
    </row>
    <row r="62" spans="1:11" ht="14.1" customHeight="1" x14ac:dyDescent="0.3">
      <c r="A62" s="20"/>
      <c r="B62" s="39"/>
      <c r="C62" s="6"/>
      <c r="D62" s="6"/>
      <c r="E62" s="39"/>
      <c r="F62" s="6"/>
      <c r="G62" s="6"/>
      <c r="H62" s="50"/>
      <c r="I62" s="22"/>
      <c r="J62" s="50"/>
      <c r="K62" s="22"/>
    </row>
    <row r="63" spans="1:11" ht="14.1" customHeight="1" x14ac:dyDescent="0.3">
      <c r="A63" s="20"/>
      <c r="B63" s="40"/>
      <c r="C63" s="6"/>
      <c r="D63" s="6"/>
      <c r="E63" s="39"/>
      <c r="F63" s="6"/>
      <c r="G63" s="6"/>
      <c r="H63" s="50"/>
      <c r="I63" s="22"/>
      <c r="J63" s="50"/>
      <c r="K63" s="22"/>
    </row>
    <row r="64" spans="1:11" ht="14.1" customHeight="1" x14ac:dyDescent="0.3">
      <c r="A64" s="58" t="s">
        <v>90</v>
      </c>
      <c r="B64" s="43"/>
      <c r="C64" s="11"/>
      <c r="D64" s="11"/>
      <c r="E64" s="41"/>
      <c r="F64" s="11"/>
      <c r="G64" s="11"/>
      <c r="H64" s="34"/>
      <c r="I64" s="16"/>
      <c r="J64" s="34"/>
      <c r="K64" s="16"/>
    </row>
    <row r="65" spans="1:11" ht="14.1" customHeight="1" x14ac:dyDescent="0.3">
      <c r="A65" s="10"/>
      <c r="B65" s="43"/>
      <c r="C65" s="11"/>
      <c r="D65" s="11"/>
      <c r="E65" s="41"/>
      <c r="F65" s="11"/>
      <c r="G65" s="11"/>
      <c r="H65" s="34"/>
      <c r="I65" s="16"/>
      <c r="J65" s="34"/>
      <c r="K65" s="16"/>
    </row>
    <row r="66" spans="1:11" ht="14.1" customHeight="1" x14ac:dyDescent="0.3">
      <c r="A66" s="10"/>
      <c r="B66" s="43"/>
      <c r="C66" s="11"/>
      <c r="D66" s="11"/>
      <c r="E66" s="41"/>
      <c r="F66" s="11"/>
      <c r="G66" s="11"/>
      <c r="H66" s="34"/>
      <c r="I66" s="16"/>
      <c r="J66" s="34"/>
      <c r="K66" s="16"/>
    </row>
    <row r="67" spans="1:11" ht="14.1" customHeight="1" x14ac:dyDescent="0.3">
      <c r="A67" s="25"/>
    </row>
    <row r="68" spans="1:11" ht="14.1" customHeight="1" x14ac:dyDescent="0.3">
      <c r="A68" s="25"/>
      <c r="B68" s="44"/>
    </row>
    <row r="69" spans="1:11" ht="14.1" customHeight="1" x14ac:dyDescent="0.3">
      <c r="A69" s="25"/>
    </row>
    <row r="70" spans="1:11" ht="14.1" customHeight="1" x14ac:dyDescent="0.3">
      <c r="A70" s="25"/>
      <c r="B70" s="44"/>
    </row>
    <row r="71" spans="1:11" ht="14.1" customHeight="1" x14ac:dyDescent="0.3">
      <c r="A71" s="25"/>
    </row>
    <row r="72" spans="1:11" ht="14.1" customHeight="1" x14ac:dyDescent="0.3">
      <c r="A72" s="25"/>
      <c r="B72" s="44"/>
    </row>
    <row r="73" spans="1:11" ht="14.1" customHeight="1" x14ac:dyDescent="0.3"/>
    <row r="74" spans="1:11" ht="14.1" customHeight="1" x14ac:dyDescent="0.3"/>
    <row r="75" spans="1:11" ht="14.1" customHeight="1" x14ac:dyDescent="0.3"/>
    <row r="76" spans="1:11" ht="14.1" customHeight="1" x14ac:dyDescent="0.3"/>
    <row r="77" spans="1:11" ht="14.1" customHeight="1" x14ac:dyDescent="0.3"/>
    <row r="78" spans="1:11" ht="14.1" customHeight="1" x14ac:dyDescent="0.3"/>
    <row r="79" spans="1:11" ht="14.1" customHeight="1" x14ac:dyDescent="0.3"/>
    <row r="80" spans="1:11" ht="14.1" customHeight="1" x14ac:dyDescent="0.3"/>
    <row r="81" ht="14.1" customHeight="1" x14ac:dyDescent="0.3"/>
    <row r="82" ht="14.1" customHeight="1" x14ac:dyDescent="0.3"/>
    <row r="83" ht="14.1" customHeight="1" x14ac:dyDescent="0.3"/>
    <row r="84" ht="14.1" customHeight="1" x14ac:dyDescent="0.3"/>
    <row r="85" ht="14.1" customHeight="1" x14ac:dyDescent="0.3"/>
    <row r="86" ht="14.1" customHeight="1" x14ac:dyDescent="0.3"/>
    <row r="87" ht="14.1" customHeight="1" x14ac:dyDescent="0.3"/>
    <row r="88" ht="14.1" customHeight="1" x14ac:dyDescent="0.3"/>
    <row r="89" ht="14.1" customHeight="1" x14ac:dyDescent="0.3"/>
    <row r="90" ht="14.1" customHeight="1" x14ac:dyDescent="0.3"/>
    <row r="91" ht="14.1" customHeight="1" x14ac:dyDescent="0.3"/>
    <row r="92" ht="14.1" customHeight="1" x14ac:dyDescent="0.3"/>
    <row r="93" ht="14.1" customHeight="1" x14ac:dyDescent="0.3"/>
    <row r="94" ht="14.1" customHeight="1" x14ac:dyDescent="0.3"/>
    <row r="95" ht="14.1" customHeight="1" x14ac:dyDescent="0.3"/>
    <row r="96" ht="14.1" customHeight="1" x14ac:dyDescent="0.3"/>
    <row r="97" ht="14.1" customHeight="1" x14ac:dyDescent="0.3"/>
    <row r="98" ht="14.1" customHeight="1" x14ac:dyDescent="0.3"/>
    <row r="99" ht="14.1" customHeight="1" x14ac:dyDescent="0.3"/>
    <row r="100" ht="14.1" customHeight="1" x14ac:dyDescent="0.3"/>
    <row r="101" ht="14.1" customHeight="1" x14ac:dyDescent="0.3"/>
    <row r="102" ht="14.1" customHeight="1" x14ac:dyDescent="0.3"/>
    <row r="103" ht="14.1" customHeight="1" x14ac:dyDescent="0.3"/>
    <row r="104" ht="14.1" customHeight="1" x14ac:dyDescent="0.3"/>
    <row r="105" ht="14.1" customHeight="1" x14ac:dyDescent="0.3"/>
    <row r="106" ht="14.1" customHeight="1" x14ac:dyDescent="0.3"/>
    <row r="107" ht="14.1" customHeight="1" x14ac:dyDescent="0.3"/>
    <row r="108" ht="14.1" customHeight="1" x14ac:dyDescent="0.3"/>
    <row r="109" ht="14.1" customHeight="1" x14ac:dyDescent="0.3"/>
    <row r="110" ht="14.1" customHeight="1" x14ac:dyDescent="0.3"/>
    <row r="111" ht="14.1" customHeight="1" x14ac:dyDescent="0.3"/>
    <row r="112" ht="14.1" customHeight="1" x14ac:dyDescent="0.3"/>
    <row r="113" ht="14.1" customHeight="1" x14ac:dyDescent="0.3"/>
    <row r="114" ht="14.1" customHeight="1" x14ac:dyDescent="0.3"/>
    <row r="115" ht="14.1" customHeight="1" x14ac:dyDescent="0.3"/>
    <row r="116" ht="14.1" customHeight="1" x14ac:dyDescent="0.3"/>
    <row r="117" ht="14.1" customHeight="1" x14ac:dyDescent="0.3"/>
    <row r="118" ht="14.1" customHeight="1" x14ac:dyDescent="0.3"/>
    <row r="119" ht="14.1" customHeight="1" x14ac:dyDescent="0.3"/>
    <row r="120" ht="14.1" customHeight="1" x14ac:dyDescent="0.3"/>
    <row r="121" ht="14.1" customHeight="1" x14ac:dyDescent="0.3"/>
    <row r="122" ht="14.1" customHeight="1" x14ac:dyDescent="0.3"/>
    <row r="123" ht="14.1" customHeight="1" x14ac:dyDescent="0.3"/>
  </sheetData>
  <mergeCells count="153">
    <mergeCell ref="A1:K1"/>
    <mergeCell ref="H3:I3"/>
    <mergeCell ref="J3:K3"/>
    <mergeCell ref="A71:A72"/>
    <mergeCell ref="B3:D3"/>
    <mergeCell ref="E3:G3"/>
    <mergeCell ref="A26:A27"/>
    <mergeCell ref="A28:A29"/>
    <mergeCell ref="A30:A31"/>
    <mergeCell ref="A32:A33"/>
    <mergeCell ref="A67:A68"/>
    <mergeCell ref="A69:A70"/>
    <mergeCell ref="A34:A35"/>
    <mergeCell ref="A38:A39"/>
    <mergeCell ref="A42:A43"/>
    <mergeCell ref="A46:A47"/>
    <mergeCell ref="A14:A15"/>
    <mergeCell ref="A16:A17"/>
    <mergeCell ref="A18:A19"/>
    <mergeCell ref="A20:A21"/>
    <mergeCell ref="H8:H9"/>
    <mergeCell ref="K6:K7"/>
    <mergeCell ref="K8:K9"/>
    <mergeCell ref="J32:J33"/>
    <mergeCell ref="J20:J21"/>
    <mergeCell ref="J22:J23"/>
    <mergeCell ref="J24:J25"/>
    <mergeCell ref="K22:K23"/>
    <mergeCell ref="I20:I21"/>
    <mergeCell ref="I22:I23"/>
    <mergeCell ref="I24:I25"/>
    <mergeCell ref="I26:I27"/>
    <mergeCell ref="H32:H33"/>
    <mergeCell ref="I6:I7"/>
    <mergeCell ref="I8:I9"/>
    <mergeCell ref="I10:I11"/>
    <mergeCell ref="I12:I13"/>
    <mergeCell ref="I14:I15"/>
    <mergeCell ref="I16:I17"/>
    <mergeCell ref="I18:I19"/>
    <mergeCell ref="H10:H11"/>
    <mergeCell ref="H12:H13"/>
    <mergeCell ref="H14:H15"/>
    <mergeCell ref="H16:H17"/>
    <mergeCell ref="H18:H19"/>
    <mergeCell ref="H20:H21"/>
    <mergeCell ref="H6:H7"/>
    <mergeCell ref="H22:H23"/>
    <mergeCell ref="H24:H25"/>
    <mergeCell ref="H26:H27"/>
    <mergeCell ref="K32:K33"/>
    <mergeCell ref="K10:K11"/>
    <mergeCell ref="K12:K13"/>
    <mergeCell ref="K14:K15"/>
    <mergeCell ref="K16:K17"/>
    <mergeCell ref="K18:K19"/>
    <mergeCell ref="K20:K21"/>
    <mergeCell ref="I28:I29"/>
    <mergeCell ref="I30:I31"/>
    <mergeCell ref="I32:I33"/>
    <mergeCell ref="J6:J7"/>
    <mergeCell ref="J8:J9"/>
    <mergeCell ref="J10:J11"/>
    <mergeCell ref="J12:J13"/>
    <mergeCell ref="J14:J15"/>
    <mergeCell ref="J16:J17"/>
    <mergeCell ref="J18:J19"/>
    <mergeCell ref="H28:H29"/>
    <mergeCell ref="H30:H31"/>
    <mergeCell ref="K24:K25"/>
    <mergeCell ref="K26:K27"/>
    <mergeCell ref="K28:K29"/>
    <mergeCell ref="K30:K31"/>
    <mergeCell ref="J26:J27"/>
    <mergeCell ref="J28:J29"/>
    <mergeCell ref="J30:J31"/>
    <mergeCell ref="A22:A23"/>
    <mergeCell ref="A24:A25"/>
    <mergeCell ref="A6:A7"/>
    <mergeCell ref="A8:A9"/>
    <mergeCell ref="A10:A11"/>
    <mergeCell ref="A12:A13"/>
    <mergeCell ref="H34:H35"/>
    <mergeCell ref="I34:I35"/>
    <mergeCell ref="J34:J35"/>
    <mergeCell ref="K34:K35"/>
    <mergeCell ref="A36:A37"/>
    <mergeCell ref="H36:H37"/>
    <mergeCell ref="I36:I37"/>
    <mergeCell ref="J36:J37"/>
    <mergeCell ref="K36:K37"/>
    <mergeCell ref="H38:H39"/>
    <mergeCell ref="I38:I39"/>
    <mergeCell ref="J38:J39"/>
    <mergeCell ref="K38:K39"/>
    <mergeCell ref="A40:A41"/>
    <mergeCell ref="H40:H41"/>
    <mergeCell ref="I40:I41"/>
    <mergeCell ref="J40:J41"/>
    <mergeCell ref="K40:K41"/>
    <mergeCell ref="H42:H43"/>
    <mergeCell ref="I42:I43"/>
    <mergeCell ref="J42:J43"/>
    <mergeCell ref="K42:K43"/>
    <mergeCell ref="A44:A45"/>
    <mergeCell ref="H44:H45"/>
    <mergeCell ref="I44:I45"/>
    <mergeCell ref="J44:J45"/>
    <mergeCell ref="K44:K45"/>
    <mergeCell ref="H46:H47"/>
    <mergeCell ref="I46:I47"/>
    <mergeCell ref="J46:J47"/>
    <mergeCell ref="K46:K47"/>
    <mergeCell ref="A48:A49"/>
    <mergeCell ref="H48:H49"/>
    <mergeCell ref="I48:I49"/>
    <mergeCell ref="J48:J49"/>
    <mergeCell ref="K48:K49"/>
    <mergeCell ref="K54:K55"/>
    <mergeCell ref="A56:A57"/>
    <mergeCell ref="H56:H57"/>
    <mergeCell ref="I56:I57"/>
    <mergeCell ref="J56:J57"/>
    <mergeCell ref="K56:K57"/>
    <mergeCell ref="A50:A51"/>
    <mergeCell ref="H50:H51"/>
    <mergeCell ref="I50:I51"/>
    <mergeCell ref="J50:J51"/>
    <mergeCell ref="K50:K51"/>
    <mergeCell ref="A52:A53"/>
    <mergeCell ref="H52:H53"/>
    <mergeCell ref="I52:I53"/>
    <mergeCell ref="J52:J53"/>
    <mergeCell ref="K52:K53"/>
    <mergeCell ref="A62:A63"/>
    <mergeCell ref="H62:H63"/>
    <mergeCell ref="I62:I63"/>
    <mergeCell ref="J62:J63"/>
    <mergeCell ref="K62:K63"/>
    <mergeCell ref="A58:A59"/>
    <mergeCell ref="H58:H59"/>
    <mergeCell ref="I58:I59"/>
    <mergeCell ref="J58:J59"/>
    <mergeCell ref="K58:K59"/>
    <mergeCell ref="A60:A61"/>
    <mergeCell ref="H60:H61"/>
    <mergeCell ref="I60:I61"/>
    <mergeCell ref="J60:J61"/>
    <mergeCell ref="K60:K61"/>
    <mergeCell ref="A54:A55"/>
    <mergeCell ref="H54:H55"/>
    <mergeCell ref="I54:I55"/>
    <mergeCell ref="J54:J55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H15" sqref="H15:H16"/>
    </sheetView>
  </sheetViews>
  <sheetFormatPr defaultRowHeight="13.5" x14ac:dyDescent="0.3"/>
  <cols>
    <col min="1" max="7" width="9" style="1"/>
    <col min="8" max="8" width="9" style="36"/>
    <col min="9" max="9" width="9" style="19"/>
    <col min="10" max="16384" width="9" style="1"/>
  </cols>
  <sheetData>
    <row r="1" spans="1:11" ht="31.5" x14ac:dyDescent="0.3">
      <c r="A1" s="54" t="s">
        <v>88</v>
      </c>
      <c r="B1" s="55"/>
      <c r="C1" s="55"/>
      <c r="D1" s="55"/>
      <c r="E1" s="55"/>
      <c r="F1" s="55"/>
      <c r="G1" s="55"/>
      <c r="H1" s="55"/>
      <c r="I1" s="55"/>
      <c r="J1" s="53"/>
      <c r="K1" s="53"/>
    </row>
    <row r="2" spans="1:11" s="36" customFormat="1" ht="14.1" customHeight="1" x14ac:dyDescent="0.3">
      <c r="A2" s="12" t="s">
        <v>83</v>
      </c>
      <c r="B2" s="26" t="s">
        <v>1</v>
      </c>
      <c r="C2" s="27"/>
      <c r="D2" s="27"/>
      <c r="E2" s="26" t="s">
        <v>78</v>
      </c>
      <c r="F2" s="27"/>
      <c r="G2" s="27"/>
      <c r="H2" s="28" t="s">
        <v>79</v>
      </c>
      <c r="I2" s="30"/>
    </row>
    <row r="3" spans="1:11" ht="14.1" customHeight="1" x14ac:dyDescent="0.3">
      <c r="A3" s="12" t="s">
        <v>84</v>
      </c>
      <c r="B3" s="37" t="s">
        <v>57</v>
      </c>
      <c r="C3" s="12" t="s">
        <v>58</v>
      </c>
      <c r="D3" s="12" t="s">
        <v>59</v>
      </c>
      <c r="E3" s="37" t="s">
        <v>60</v>
      </c>
      <c r="F3" s="12" t="s">
        <v>61</v>
      </c>
      <c r="G3" s="12" t="s">
        <v>62</v>
      </c>
      <c r="H3" s="13" t="s">
        <v>8</v>
      </c>
      <c r="I3" s="12" t="s">
        <v>9</v>
      </c>
    </row>
    <row r="4" spans="1:11" s="2" customFormat="1" ht="14.1" customHeight="1" x14ac:dyDescent="0.3">
      <c r="A4" s="14" t="s">
        <v>2</v>
      </c>
      <c r="B4" s="14">
        <v>1852</v>
      </c>
      <c r="C4" s="14"/>
      <c r="D4" s="14"/>
      <c r="E4" s="14">
        <v>2846</v>
      </c>
      <c r="F4" s="14"/>
      <c r="G4" s="14"/>
      <c r="H4" s="14"/>
      <c r="I4" s="48"/>
    </row>
    <row r="5" spans="1:11" ht="14.1" customHeight="1" x14ac:dyDescent="0.3">
      <c r="A5" s="20" t="s">
        <v>37</v>
      </c>
      <c r="B5" s="5">
        <v>1852</v>
      </c>
      <c r="C5" s="5"/>
      <c r="D5" s="5"/>
      <c r="E5" s="5">
        <v>2846</v>
      </c>
      <c r="F5" s="5"/>
      <c r="G5" s="5"/>
      <c r="H5" s="45">
        <f>B6+E6</f>
        <v>2000</v>
      </c>
      <c r="I5" s="31">
        <v>1</v>
      </c>
    </row>
    <row r="6" spans="1:11" ht="14.1" customHeight="1" x14ac:dyDescent="0.3">
      <c r="A6" s="20"/>
      <c r="B6" s="9">
        <f>SUM(B4/B5)*1000</f>
        <v>1000</v>
      </c>
      <c r="C6" s="5"/>
      <c r="D6" s="5"/>
      <c r="E6" s="9">
        <f>SUM(E4/E5)*1000</f>
        <v>1000</v>
      </c>
      <c r="F6" s="5"/>
      <c r="G6" s="5"/>
      <c r="H6" s="35"/>
      <c r="I6" s="32"/>
    </row>
    <row r="7" spans="1:11" ht="14.1" customHeight="1" x14ac:dyDescent="0.3">
      <c r="A7" s="20" t="s">
        <v>38</v>
      </c>
      <c r="B7" s="5">
        <v>2047</v>
      </c>
      <c r="C7" s="5"/>
      <c r="D7" s="5"/>
      <c r="E7" s="5">
        <v>6054</v>
      </c>
      <c r="F7" s="5"/>
      <c r="G7" s="5"/>
      <c r="H7" s="45">
        <f t="shared" ref="H7" si="0">B8+E8</f>
        <v>1374.8410535436728</v>
      </c>
      <c r="I7" s="31">
        <v>2</v>
      </c>
    </row>
    <row r="8" spans="1:11" ht="14.1" customHeight="1" x14ac:dyDescent="0.3">
      <c r="A8" s="20"/>
      <c r="B8" s="9">
        <f>SUM(B4/B7)*1000</f>
        <v>904.73864191499752</v>
      </c>
      <c r="C8" s="5"/>
      <c r="D8" s="5"/>
      <c r="E8" s="9">
        <f>SUM(E4/E7)*1000</f>
        <v>470.10241162867527</v>
      </c>
      <c r="F8" s="5"/>
      <c r="G8" s="5"/>
      <c r="H8" s="35"/>
      <c r="I8" s="32"/>
    </row>
    <row r="9" spans="1:11" ht="14.1" customHeight="1" x14ac:dyDescent="0.3">
      <c r="A9" s="20" t="s">
        <v>39</v>
      </c>
      <c r="B9" s="5">
        <v>2363</v>
      </c>
      <c r="C9" s="5"/>
      <c r="D9" s="5"/>
      <c r="E9" s="5">
        <v>0</v>
      </c>
      <c r="F9" s="5"/>
      <c r="G9" s="5"/>
      <c r="H9" s="45">
        <f t="shared" ref="H9" si="1">B10+E10</f>
        <v>783.74947101142607</v>
      </c>
      <c r="I9" s="31">
        <v>5</v>
      </c>
    </row>
    <row r="10" spans="1:11" ht="14.1" customHeight="1" x14ac:dyDescent="0.3">
      <c r="A10" s="20"/>
      <c r="B10" s="9">
        <f>SUM(B4/B9)*1000</f>
        <v>783.74947101142607</v>
      </c>
      <c r="C10" s="5"/>
      <c r="D10" s="5"/>
      <c r="E10" s="5">
        <v>0</v>
      </c>
      <c r="F10" s="5"/>
      <c r="G10" s="5"/>
      <c r="H10" s="35"/>
      <c r="I10" s="32"/>
    </row>
    <row r="11" spans="1:11" ht="14.1" customHeight="1" x14ac:dyDescent="0.3">
      <c r="A11" s="20" t="s">
        <v>40</v>
      </c>
      <c r="B11" s="5">
        <v>2689</v>
      </c>
      <c r="C11" s="5"/>
      <c r="D11" s="5"/>
      <c r="E11" s="5">
        <v>0</v>
      </c>
      <c r="F11" s="5"/>
      <c r="G11" s="5"/>
      <c r="H11" s="45">
        <f t="shared" ref="H11" si="2">B12+E12</f>
        <v>688.7318705838602</v>
      </c>
      <c r="I11" s="31">
        <v>6</v>
      </c>
    </row>
    <row r="12" spans="1:11" ht="14.1" customHeight="1" x14ac:dyDescent="0.3">
      <c r="A12" s="20"/>
      <c r="B12" s="9">
        <f>SUM(B4/B11)*1000</f>
        <v>688.7318705838602</v>
      </c>
      <c r="C12" s="5"/>
      <c r="D12" s="5"/>
      <c r="E12" s="5">
        <v>0</v>
      </c>
      <c r="F12" s="5"/>
      <c r="G12" s="5"/>
      <c r="H12" s="35"/>
      <c r="I12" s="32"/>
    </row>
    <row r="13" spans="1:11" ht="14.1" customHeight="1" x14ac:dyDescent="0.3">
      <c r="A13" s="20" t="s">
        <v>41</v>
      </c>
      <c r="B13" s="5">
        <v>2882</v>
      </c>
      <c r="C13" s="5"/>
      <c r="D13" s="5"/>
      <c r="E13" s="5">
        <v>5632</v>
      </c>
      <c r="F13" s="5"/>
      <c r="G13" s="5"/>
      <c r="H13" s="45">
        <f t="shared" ref="H13" si="3">B14+E14</f>
        <v>1147.9360036433034</v>
      </c>
      <c r="I13" s="31">
        <v>4</v>
      </c>
    </row>
    <row r="14" spans="1:11" ht="14.1" customHeight="1" x14ac:dyDescent="0.3">
      <c r="A14" s="20"/>
      <c r="B14" s="9">
        <f>SUM(B4/B13)*1000</f>
        <v>642.60929909784875</v>
      </c>
      <c r="C14" s="5"/>
      <c r="D14" s="5"/>
      <c r="E14" s="9">
        <f>SUM(E4/E13)*1000</f>
        <v>505.32670454545456</v>
      </c>
      <c r="F14" s="5"/>
      <c r="G14" s="5"/>
      <c r="H14" s="35"/>
      <c r="I14" s="32"/>
    </row>
    <row r="15" spans="1:11" ht="14.1" customHeight="1" x14ac:dyDescent="0.3">
      <c r="A15" s="20" t="s">
        <v>42</v>
      </c>
      <c r="B15" s="5">
        <v>2892</v>
      </c>
      <c r="C15" s="5"/>
      <c r="D15" s="5"/>
      <c r="E15" s="5">
        <v>4872</v>
      </c>
      <c r="F15" s="5"/>
      <c r="G15" s="5"/>
      <c r="H15" s="45">
        <f t="shared" ref="H15" si="4">B16+E16</f>
        <v>1224.5416266377777</v>
      </c>
      <c r="I15" s="31">
        <v>3</v>
      </c>
    </row>
    <row r="16" spans="1:11" ht="14.1" customHeight="1" x14ac:dyDescent="0.3">
      <c r="A16" s="20"/>
      <c r="B16" s="9">
        <f>SUM(B4/B15)*1000</f>
        <v>640.38727524204694</v>
      </c>
      <c r="C16" s="5"/>
      <c r="D16" s="5"/>
      <c r="E16" s="9">
        <f>SUM(E4/E15)*1000</f>
        <v>584.15435139573071</v>
      </c>
      <c r="F16" s="5"/>
      <c r="G16" s="5"/>
      <c r="H16" s="35"/>
      <c r="I16" s="32"/>
    </row>
    <row r="17" spans="1:9" ht="14.1" customHeight="1" x14ac:dyDescent="0.3">
      <c r="A17" s="20" t="s">
        <v>43</v>
      </c>
      <c r="B17" s="5">
        <v>0</v>
      </c>
      <c r="C17" s="5"/>
      <c r="D17" s="5"/>
      <c r="E17" s="5"/>
      <c r="F17" s="5"/>
      <c r="G17" s="5"/>
      <c r="H17" s="45">
        <f t="shared" ref="H17" si="5">B18+E18</f>
        <v>0</v>
      </c>
      <c r="I17" s="31"/>
    </row>
    <row r="18" spans="1:9" ht="14.1" customHeight="1" x14ac:dyDescent="0.3">
      <c r="A18" s="20"/>
      <c r="B18" s="9">
        <v>0</v>
      </c>
      <c r="C18" s="5"/>
      <c r="D18" s="5"/>
      <c r="E18" s="5"/>
      <c r="F18" s="5"/>
      <c r="G18" s="5"/>
      <c r="H18" s="35"/>
      <c r="I18" s="32"/>
    </row>
    <row r="19" spans="1:9" ht="14.1" customHeight="1" x14ac:dyDescent="0.3">
      <c r="A19" s="20"/>
      <c r="B19" s="5"/>
      <c r="C19" s="5"/>
      <c r="D19" s="5"/>
      <c r="E19" s="5"/>
      <c r="F19" s="5"/>
      <c r="G19" s="5"/>
      <c r="H19" s="45"/>
      <c r="I19" s="31"/>
    </row>
    <row r="20" spans="1:9" ht="14.1" customHeight="1" x14ac:dyDescent="0.3">
      <c r="A20" s="20"/>
      <c r="B20" s="9"/>
      <c r="C20" s="5"/>
      <c r="D20" s="5"/>
      <c r="E20" s="5"/>
      <c r="F20" s="5"/>
      <c r="G20" s="5"/>
      <c r="H20" s="35"/>
      <c r="I20" s="32"/>
    </row>
    <row r="21" spans="1:9" ht="14.1" customHeight="1" x14ac:dyDescent="0.3">
      <c r="A21" s="20"/>
      <c r="B21" s="5"/>
      <c r="C21" s="5"/>
      <c r="D21" s="5"/>
      <c r="E21" s="5"/>
      <c r="F21" s="5"/>
      <c r="G21" s="5"/>
      <c r="H21" s="45"/>
      <c r="I21" s="31"/>
    </row>
    <row r="22" spans="1:9" ht="14.1" customHeight="1" x14ac:dyDescent="0.3">
      <c r="A22" s="20"/>
      <c r="B22" s="9"/>
      <c r="C22" s="5"/>
      <c r="D22" s="5"/>
      <c r="E22" s="5"/>
      <c r="F22" s="5"/>
      <c r="G22" s="5"/>
      <c r="H22" s="35"/>
      <c r="I22" s="32"/>
    </row>
    <row r="23" spans="1:9" ht="14.1" customHeight="1" x14ac:dyDescent="0.3">
      <c r="A23" s="20"/>
      <c r="B23" s="5"/>
      <c r="C23" s="5"/>
      <c r="D23" s="5"/>
      <c r="E23" s="5"/>
      <c r="F23" s="5"/>
      <c r="G23" s="5"/>
      <c r="H23" s="45"/>
      <c r="I23" s="31"/>
    </row>
    <row r="24" spans="1:9" ht="14.1" customHeight="1" x14ac:dyDescent="0.3">
      <c r="A24" s="20"/>
      <c r="B24" s="9"/>
      <c r="C24" s="5"/>
      <c r="D24" s="5"/>
      <c r="E24" s="5"/>
      <c r="F24" s="5"/>
      <c r="G24" s="5"/>
      <c r="H24" s="35"/>
      <c r="I24" s="32"/>
    </row>
    <row r="26" spans="1:9" x14ac:dyDescent="0.3">
      <c r="A26" s="4"/>
      <c r="B26" s="3"/>
    </row>
    <row r="27" spans="1:9" x14ac:dyDescent="0.3">
      <c r="A27" s="25"/>
    </row>
    <row r="28" spans="1:9" x14ac:dyDescent="0.3">
      <c r="A28" s="25"/>
      <c r="B28" s="3"/>
    </row>
    <row r="29" spans="1:9" x14ac:dyDescent="0.3">
      <c r="A29" s="25"/>
    </row>
    <row r="30" spans="1:9" x14ac:dyDescent="0.3">
      <c r="A30" s="25"/>
      <c r="B30" s="3"/>
    </row>
    <row r="31" spans="1:9" x14ac:dyDescent="0.3">
      <c r="A31" s="25"/>
    </row>
    <row r="32" spans="1:9" x14ac:dyDescent="0.3">
      <c r="A32" s="25"/>
      <c r="B32" s="3"/>
    </row>
  </sheetData>
  <mergeCells count="37">
    <mergeCell ref="A1:I1"/>
    <mergeCell ref="B2:D2"/>
    <mergeCell ref="E2:G2"/>
    <mergeCell ref="H2:I2"/>
    <mergeCell ref="A5:A6"/>
    <mergeCell ref="A7:A8"/>
    <mergeCell ref="A21:A22"/>
    <mergeCell ref="A23:A24"/>
    <mergeCell ref="A9:A10"/>
    <mergeCell ref="A11:A12"/>
    <mergeCell ref="A13:A14"/>
    <mergeCell ref="A15:A16"/>
    <mergeCell ref="A17:A18"/>
    <mergeCell ref="A19:A20"/>
    <mergeCell ref="H5:H6"/>
    <mergeCell ref="H7:H8"/>
    <mergeCell ref="H9:H10"/>
    <mergeCell ref="H11:H12"/>
    <mergeCell ref="H13:H14"/>
    <mergeCell ref="I15:I16"/>
    <mergeCell ref="A27:A28"/>
    <mergeCell ref="A29:A30"/>
    <mergeCell ref="A31:A32"/>
    <mergeCell ref="H15:H16"/>
    <mergeCell ref="I5:I6"/>
    <mergeCell ref="I7:I8"/>
    <mergeCell ref="I9:I10"/>
    <mergeCell ref="I11:I12"/>
    <mergeCell ref="I13:I14"/>
    <mergeCell ref="I17:I18"/>
    <mergeCell ref="I19:I20"/>
    <mergeCell ref="I21:I22"/>
    <mergeCell ref="I23:I24"/>
    <mergeCell ref="H17:H18"/>
    <mergeCell ref="H19:H20"/>
    <mergeCell ref="H21:H22"/>
    <mergeCell ref="H23:H2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5" sqref="A5:A6"/>
    </sheetView>
  </sheetViews>
  <sheetFormatPr defaultRowHeight="16.5" x14ac:dyDescent="0.3"/>
  <sheetData>
    <row r="1" spans="1:9" s="1" customFormat="1" ht="31.5" x14ac:dyDescent="0.3">
      <c r="A1" s="54" t="s">
        <v>89</v>
      </c>
      <c r="B1" s="55"/>
      <c r="C1" s="55"/>
      <c r="D1" s="55"/>
      <c r="E1" s="55"/>
      <c r="F1" s="55"/>
      <c r="G1" s="55"/>
      <c r="H1" s="55"/>
      <c r="I1" s="55"/>
    </row>
    <row r="2" spans="1:9" s="1" customFormat="1" ht="14.1" customHeight="1" x14ac:dyDescent="0.3">
      <c r="A2" s="12" t="s">
        <v>82</v>
      </c>
      <c r="B2" s="26" t="s">
        <v>1</v>
      </c>
      <c r="C2" s="27"/>
      <c r="D2" s="27"/>
      <c r="E2" s="26" t="s">
        <v>77</v>
      </c>
      <c r="F2" s="27"/>
      <c r="G2" s="27"/>
      <c r="H2" s="28" t="s">
        <v>79</v>
      </c>
      <c r="I2" s="30"/>
    </row>
    <row r="3" spans="1:9" s="1" customFormat="1" ht="14.1" customHeight="1" x14ac:dyDescent="0.3">
      <c r="A3" s="13" t="s">
        <v>85</v>
      </c>
      <c r="B3" s="37" t="s">
        <v>57</v>
      </c>
      <c r="C3" s="12" t="s">
        <v>58</v>
      </c>
      <c r="D3" s="12" t="s">
        <v>59</v>
      </c>
      <c r="E3" s="37" t="s">
        <v>60</v>
      </c>
      <c r="F3" s="12" t="s">
        <v>61</v>
      </c>
      <c r="G3" s="12" t="s">
        <v>62</v>
      </c>
      <c r="H3" s="13" t="s">
        <v>8</v>
      </c>
      <c r="I3" s="12" t="s">
        <v>9</v>
      </c>
    </row>
    <row r="4" spans="1:9" s="2" customFormat="1" ht="14.1" customHeight="1" x14ac:dyDescent="0.3">
      <c r="A4" s="15" t="s">
        <v>2</v>
      </c>
      <c r="B4" s="15">
        <v>1978</v>
      </c>
      <c r="C4" s="15"/>
      <c r="D4" s="15"/>
      <c r="E4" s="15">
        <v>4210</v>
      </c>
      <c r="F4" s="15"/>
      <c r="G4" s="15"/>
      <c r="H4" s="14"/>
      <c r="I4" s="48"/>
    </row>
    <row r="5" spans="1:9" s="1" customFormat="1" ht="14.1" customHeight="1" x14ac:dyDescent="0.3">
      <c r="A5" s="20" t="s">
        <v>44</v>
      </c>
      <c r="B5" s="6">
        <v>1978</v>
      </c>
      <c r="C5" s="6"/>
      <c r="D5" s="6"/>
      <c r="E5" s="6">
        <v>0</v>
      </c>
      <c r="F5" s="6"/>
      <c r="G5" s="6"/>
      <c r="H5" s="45">
        <f t="shared" ref="H5:H21" si="0">B6+E6</f>
        <v>1000</v>
      </c>
      <c r="I5" s="31">
        <v>3</v>
      </c>
    </row>
    <row r="6" spans="1:9" s="1" customFormat="1" ht="14.1" customHeight="1" x14ac:dyDescent="0.3">
      <c r="A6" s="20"/>
      <c r="B6" s="9">
        <f>SUM(B4/B5)*1000</f>
        <v>1000</v>
      </c>
      <c r="C6" s="6"/>
      <c r="D6" s="6"/>
      <c r="E6" s="6">
        <v>0</v>
      </c>
      <c r="F6" s="6"/>
      <c r="G6" s="6"/>
      <c r="H6" s="35"/>
      <c r="I6" s="32"/>
    </row>
    <row r="7" spans="1:9" s="1" customFormat="1" ht="14.1" customHeight="1" x14ac:dyDescent="0.3">
      <c r="A7" s="20" t="s">
        <v>45</v>
      </c>
      <c r="B7" s="6">
        <v>2198</v>
      </c>
      <c r="C7" s="6"/>
      <c r="D7" s="6"/>
      <c r="E7" s="6">
        <v>7933</v>
      </c>
      <c r="F7" s="6"/>
      <c r="G7" s="6"/>
      <c r="H7" s="45">
        <f t="shared" si="0"/>
        <v>1430.6035751878762</v>
      </c>
      <c r="I7" s="31">
        <v>2</v>
      </c>
    </row>
    <row r="8" spans="1:9" s="1" customFormat="1" ht="14.1" customHeight="1" x14ac:dyDescent="0.3">
      <c r="A8" s="20"/>
      <c r="B8" s="9">
        <f>SUM(B4/B7)*1000</f>
        <v>899.90900818926298</v>
      </c>
      <c r="C8" s="6"/>
      <c r="D8" s="6"/>
      <c r="E8" s="9">
        <f>SUM(E4/E7)*1000</f>
        <v>530.69456699861337</v>
      </c>
      <c r="F8" s="6"/>
      <c r="G8" s="6"/>
      <c r="H8" s="35"/>
      <c r="I8" s="32"/>
    </row>
    <row r="9" spans="1:9" s="1" customFormat="1" ht="14.1" customHeight="1" x14ac:dyDescent="0.3">
      <c r="A9" s="20" t="s">
        <v>46</v>
      </c>
      <c r="B9" s="6">
        <v>2567</v>
      </c>
      <c r="C9" s="6"/>
      <c r="D9" s="6"/>
      <c r="E9" s="6">
        <v>4210</v>
      </c>
      <c r="F9" s="6"/>
      <c r="G9" s="6"/>
      <c r="H9" s="45">
        <f t="shared" si="0"/>
        <v>1770.5492793143749</v>
      </c>
      <c r="I9" s="31">
        <v>1</v>
      </c>
    </row>
    <row r="10" spans="1:9" s="1" customFormat="1" ht="14.1" customHeight="1" x14ac:dyDescent="0.3">
      <c r="A10" s="20"/>
      <c r="B10" s="9">
        <f>SUM(B4/B9)*1000</f>
        <v>770.54927931437476</v>
      </c>
      <c r="C10" s="6"/>
      <c r="D10" s="6"/>
      <c r="E10" s="9">
        <f>SUM(E4/E9)*1000</f>
        <v>1000</v>
      </c>
      <c r="F10" s="6"/>
      <c r="G10" s="6"/>
      <c r="H10" s="35"/>
      <c r="I10" s="32"/>
    </row>
    <row r="11" spans="1:9" s="1" customFormat="1" ht="14.1" customHeight="1" x14ac:dyDescent="0.3">
      <c r="A11" s="20" t="s">
        <v>47</v>
      </c>
      <c r="B11" s="6">
        <v>2666</v>
      </c>
      <c r="C11" s="6"/>
      <c r="D11" s="6"/>
      <c r="E11" s="6">
        <v>0</v>
      </c>
      <c r="F11" s="6"/>
      <c r="G11" s="6"/>
      <c r="H11" s="45">
        <f t="shared" si="0"/>
        <v>741.9354838709678</v>
      </c>
      <c r="I11" s="31">
        <v>5</v>
      </c>
    </row>
    <row r="12" spans="1:9" s="1" customFormat="1" ht="14.1" customHeight="1" x14ac:dyDescent="0.3">
      <c r="A12" s="20"/>
      <c r="B12" s="9">
        <f>SUM(B4/B11)*1000</f>
        <v>741.9354838709678</v>
      </c>
      <c r="C12" s="6"/>
      <c r="D12" s="6"/>
      <c r="E12" s="6">
        <v>0</v>
      </c>
      <c r="F12" s="6"/>
      <c r="G12" s="6"/>
      <c r="H12" s="35"/>
      <c r="I12" s="32"/>
    </row>
    <row r="13" spans="1:9" s="1" customFormat="1" ht="14.1" customHeight="1" x14ac:dyDescent="0.3">
      <c r="A13" s="20" t="s">
        <v>48</v>
      </c>
      <c r="B13" s="6">
        <v>2717</v>
      </c>
      <c r="C13" s="6"/>
      <c r="D13" s="6"/>
      <c r="E13" s="6">
        <v>0</v>
      </c>
      <c r="F13" s="6"/>
      <c r="G13" s="6"/>
      <c r="H13" s="45">
        <f t="shared" si="0"/>
        <v>728.00883327199119</v>
      </c>
      <c r="I13" s="31">
        <v>6</v>
      </c>
    </row>
    <row r="14" spans="1:9" s="1" customFormat="1" ht="14.1" customHeight="1" x14ac:dyDescent="0.3">
      <c r="A14" s="20"/>
      <c r="B14" s="9">
        <f>SUM(B4/B13)*1000</f>
        <v>728.00883327199119</v>
      </c>
      <c r="C14" s="6"/>
      <c r="D14" s="6"/>
      <c r="E14" s="6">
        <v>0</v>
      </c>
      <c r="F14" s="6"/>
      <c r="G14" s="6"/>
      <c r="H14" s="35"/>
      <c r="I14" s="32"/>
    </row>
    <row r="15" spans="1:9" s="1" customFormat="1" ht="14.1" customHeight="1" x14ac:dyDescent="0.3">
      <c r="A15" s="20" t="s">
        <v>49</v>
      </c>
      <c r="B15" s="6">
        <v>3026</v>
      </c>
      <c r="C15" s="6"/>
      <c r="D15" s="6"/>
      <c r="E15" s="6">
        <v>0</v>
      </c>
      <c r="F15" s="6"/>
      <c r="G15" s="6"/>
      <c r="H15" s="45">
        <f t="shared" si="0"/>
        <v>653.66820885657637</v>
      </c>
      <c r="I15" s="31">
        <v>7</v>
      </c>
    </row>
    <row r="16" spans="1:9" s="1" customFormat="1" ht="14.1" customHeight="1" x14ac:dyDescent="0.3">
      <c r="A16" s="20"/>
      <c r="B16" s="9">
        <f>SUM(B4/B15)*1000</f>
        <v>653.66820885657637</v>
      </c>
      <c r="C16" s="6"/>
      <c r="D16" s="6"/>
      <c r="E16" s="6">
        <v>0</v>
      </c>
      <c r="F16" s="6"/>
      <c r="G16" s="6"/>
      <c r="H16" s="35"/>
      <c r="I16" s="32"/>
    </row>
    <row r="17" spans="1:9" s="1" customFormat="1" ht="14.1" customHeight="1" x14ac:dyDescent="0.3">
      <c r="A17" s="20" t="s">
        <v>50</v>
      </c>
      <c r="B17" s="6">
        <v>3092</v>
      </c>
      <c r="C17" s="6"/>
      <c r="D17" s="6"/>
      <c r="E17" s="6">
        <v>0</v>
      </c>
      <c r="F17" s="6"/>
      <c r="G17" s="6"/>
      <c r="H17" s="45">
        <f t="shared" si="0"/>
        <v>639.71539456662356</v>
      </c>
      <c r="I17" s="31">
        <v>8</v>
      </c>
    </row>
    <row r="18" spans="1:9" s="1" customFormat="1" ht="14.1" customHeight="1" x14ac:dyDescent="0.3">
      <c r="A18" s="20"/>
      <c r="B18" s="9">
        <f>SUM(B4/B17)*1000</f>
        <v>639.71539456662356</v>
      </c>
      <c r="C18" s="6"/>
      <c r="D18" s="6"/>
      <c r="E18" s="6">
        <v>0</v>
      </c>
      <c r="F18" s="6"/>
      <c r="G18" s="6"/>
      <c r="H18" s="35"/>
      <c r="I18" s="32"/>
    </row>
    <row r="19" spans="1:9" s="1" customFormat="1" ht="14.1" customHeight="1" x14ac:dyDescent="0.3">
      <c r="A19" s="20" t="s">
        <v>51</v>
      </c>
      <c r="B19" s="6">
        <v>4634</v>
      </c>
      <c r="C19" s="6"/>
      <c r="D19" s="6"/>
      <c r="E19" s="6">
        <v>0</v>
      </c>
      <c r="F19" s="6"/>
      <c r="G19" s="6"/>
      <c r="H19" s="45">
        <f t="shared" si="0"/>
        <v>426.84505826499787</v>
      </c>
      <c r="I19" s="31">
        <v>9</v>
      </c>
    </row>
    <row r="20" spans="1:9" s="1" customFormat="1" ht="14.1" customHeight="1" x14ac:dyDescent="0.3">
      <c r="A20" s="20"/>
      <c r="B20" s="9">
        <f>SUM(B4/B19)*1000</f>
        <v>426.84505826499787</v>
      </c>
      <c r="C20" s="6"/>
      <c r="D20" s="6"/>
      <c r="E20" s="6">
        <v>0</v>
      </c>
      <c r="F20" s="6"/>
      <c r="G20" s="6"/>
      <c r="H20" s="35"/>
      <c r="I20" s="32"/>
    </row>
    <row r="21" spans="1:9" s="1" customFormat="1" ht="14.1" customHeight="1" x14ac:dyDescent="0.3">
      <c r="A21" s="20" t="s">
        <v>52</v>
      </c>
      <c r="B21" s="6">
        <v>0</v>
      </c>
      <c r="C21" s="6"/>
      <c r="D21" s="6"/>
      <c r="E21" s="6">
        <v>4358</v>
      </c>
      <c r="F21" s="6"/>
      <c r="G21" s="6"/>
      <c r="H21" s="45">
        <f t="shared" si="0"/>
        <v>966.03946764570901</v>
      </c>
      <c r="I21" s="31">
        <v>4</v>
      </c>
    </row>
    <row r="22" spans="1:9" s="1" customFormat="1" ht="14.1" customHeight="1" x14ac:dyDescent="0.3">
      <c r="A22" s="20"/>
      <c r="B22" s="9">
        <v>0</v>
      </c>
      <c r="C22" s="6"/>
      <c r="D22" s="6"/>
      <c r="E22" s="9">
        <f>SUM(E4/E21)*1000</f>
        <v>966.03946764570901</v>
      </c>
      <c r="F22" s="6"/>
      <c r="G22" s="6"/>
      <c r="H22" s="35"/>
      <c r="I22" s="32"/>
    </row>
    <row r="23" spans="1:9" s="1" customFormat="1" ht="14.1" customHeight="1" x14ac:dyDescent="0.3">
      <c r="A23" s="20"/>
      <c r="B23" s="6"/>
      <c r="C23" s="6"/>
      <c r="D23" s="6"/>
      <c r="E23" s="6"/>
      <c r="F23" s="6"/>
      <c r="G23" s="6"/>
      <c r="H23" s="45"/>
      <c r="I23" s="31"/>
    </row>
    <row r="24" spans="1:9" s="1" customFormat="1" ht="14.1" customHeight="1" x14ac:dyDescent="0.3">
      <c r="A24" s="20"/>
      <c r="B24" s="9"/>
      <c r="C24" s="6"/>
      <c r="D24" s="6"/>
      <c r="E24" s="6"/>
      <c r="F24" s="6"/>
      <c r="G24" s="6"/>
      <c r="H24" s="35"/>
      <c r="I24" s="32"/>
    </row>
    <row r="25" spans="1:9" s="1" customFormat="1" ht="14.1" customHeight="1" x14ac:dyDescent="0.3">
      <c r="A25" s="20"/>
      <c r="B25" s="6"/>
      <c r="C25" s="6"/>
      <c r="D25" s="6"/>
      <c r="E25" s="6"/>
      <c r="F25" s="6"/>
      <c r="G25" s="6"/>
      <c r="H25" s="45"/>
      <c r="I25" s="31"/>
    </row>
    <row r="26" spans="1:9" s="1" customFormat="1" ht="14.1" customHeight="1" x14ac:dyDescent="0.3">
      <c r="A26" s="20"/>
      <c r="B26" s="9"/>
      <c r="C26" s="6"/>
      <c r="D26" s="6"/>
      <c r="E26" s="6"/>
      <c r="F26" s="6"/>
      <c r="G26" s="6"/>
      <c r="H26" s="35"/>
      <c r="I26" s="32"/>
    </row>
    <row r="27" spans="1:9" s="1" customFormat="1" ht="14.1" customHeight="1" x14ac:dyDescent="0.3">
      <c r="A27" s="20"/>
      <c r="B27" s="6"/>
      <c r="C27" s="6"/>
      <c r="D27" s="6"/>
      <c r="E27" s="6"/>
      <c r="F27" s="6"/>
      <c r="G27" s="6"/>
      <c r="H27" s="45"/>
      <c r="I27" s="31"/>
    </row>
    <row r="28" spans="1:9" s="1" customFormat="1" ht="14.1" customHeight="1" x14ac:dyDescent="0.3">
      <c r="A28" s="20"/>
      <c r="B28" s="9"/>
      <c r="C28" s="6"/>
      <c r="D28" s="6"/>
      <c r="E28" s="6"/>
      <c r="F28" s="6"/>
      <c r="G28" s="6"/>
      <c r="H28" s="35"/>
      <c r="I28" s="32"/>
    </row>
    <row r="29" spans="1:9" s="1" customFormat="1" ht="14.1" customHeight="1" x14ac:dyDescent="0.3">
      <c r="A29" s="20"/>
      <c r="B29" s="6"/>
      <c r="C29" s="6"/>
      <c r="D29" s="6"/>
      <c r="E29" s="6"/>
      <c r="F29" s="6"/>
      <c r="G29" s="6"/>
      <c r="H29" s="45"/>
      <c r="I29" s="31"/>
    </row>
    <row r="30" spans="1:9" s="1" customFormat="1" ht="14.1" customHeight="1" x14ac:dyDescent="0.3">
      <c r="A30" s="20"/>
      <c r="B30" s="9"/>
      <c r="C30" s="6"/>
      <c r="D30" s="6"/>
      <c r="E30" s="6"/>
      <c r="F30" s="6"/>
      <c r="G30" s="6"/>
      <c r="H30" s="35"/>
      <c r="I30" s="32"/>
    </row>
  </sheetData>
  <mergeCells count="43">
    <mergeCell ref="A27:A28"/>
    <mergeCell ref="H27:H28"/>
    <mergeCell ref="I27:I28"/>
    <mergeCell ref="A29:A30"/>
    <mergeCell ref="H29:H30"/>
    <mergeCell ref="I29:I30"/>
    <mergeCell ref="A23:A24"/>
    <mergeCell ref="H23:H24"/>
    <mergeCell ref="I23:I24"/>
    <mergeCell ref="A25:A26"/>
    <mergeCell ref="H25:H26"/>
    <mergeCell ref="I25:I26"/>
    <mergeCell ref="A19:A20"/>
    <mergeCell ref="H19:H20"/>
    <mergeCell ref="I19:I20"/>
    <mergeCell ref="A21:A22"/>
    <mergeCell ref="H21:H22"/>
    <mergeCell ref="I21:I22"/>
    <mergeCell ref="A15:A16"/>
    <mergeCell ref="H15:H16"/>
    <mergeCell ref="I15:I16"/>
    <mergeCell ref="A17:A18"/>
    <mergeCell ref="H17:H18"/>
    <mergeCell ref="I17:I18"/>
    <mergeCell ref="A11:A12"/>
    <mergeCell ref="H11:H12"/>
    <mergeCell ref="I11:I12"/>
    <mergeCell ref="A13:A14"/>
    <mergeCell ref="H13:H14"/>
    <mergeCell ref="I13:I14"/>
    <mergeCell ref="A7:A8"/>
    <mergeCell ref="H7:H8"/>
    <mergeCell ref="I7:I8"/>
    <mergeCell ref="A9:A10"/>
    <mergeCell ref="H9:H10"/>
    <mergeCell ref="I9:I10"/>
    <mergeCell ref="A1:I1"/>
    <mergeCell ref="B2:D2"/>
    <mergeCell ref="E2:G2"/>
    <mergeCell ref="H2:I2"/>
    <mergeCell ref="A5:A6"/>
    <mergeCell ref="H5:H6"/>
    <mergeCell ref="I5:I6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성인(남)</vt:lpstr>
      <vt:lpstr>성인(여)</vt:lpstr>
      <vt:lpstr>청소년(남)</vt:lpstr>
      <vt:lpstr>청소년(여)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</dc:creator>
  <cp:lastModifiedBy>p1</cp:lastModifiedBy>
  <dcterms:created xsi:type="dcterms:W3CDTF">2019-04-09T04:31:04Z</dcterms:created>
  <dcterms:modified xsi:type="dcterms:W3CDTF">2019-04-17T15:19:09Z</dcterms:modified>
</cp:coreProperties>
</file>